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ltuppsala.sharepoint.com/sites/o365grp0193/Delade dokument/Avtal och uppföljning/LOU specialistvård/LOU ortopedi och handkirurgi/Ersättning och produktion/"/>
    </mc:Choice>
  </mc:AlternateContent>
  <xr:revisionPtr revIDLastSave="1130" documentId="11_D1A3425C7592DFF2B940A8BC5C2CAF6639C175D9" xr6:coauthVersionLast="47" xr6:coauthVersionMax="47" xr10:uidLastSave="{6A10C385-B12A-4753-B6D7-BBB0A540CE98}"/>
  <bookViews>
    <workbookView xWindow="28680" yWindow="-120" windowWidth="29040" windowHeight="15840" xr2:uid="{00000000-000D-0000-FFFF-FFFF00000000}"/>
  </bookViews>
  <sheets>
    <sheet name="Översikt" sheetId="10" r:id="rId1"/>
    <sheet name="Axelkirurgi" sheetId="11" r:id="rId2"/>
    <sheet name="Knäkirurgi" sheetId="12" r:id="rId3"/>
    <sheet name="Handkirurgi" sheetId="8" r:id="rId4"/>
    <sheet name="Ryggkirurgi" sheetId="6" r:id="rId5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21" i="8" l="1"/>
  <c r="I66" i="6"/>
  <c r="H62" i="12" l="1"/>
  <c r="E49" i="10"/>
  <c r="G49" i="10"/>
  <c r="E48" i="10"/>
  <c r="G48" i="10" s="1"/>
  <c r="H9" i="8"/>
  <c r="G9" i="8"/>
  <c r="H6" i="8"/>
  <c r="G6" i="8"/>
  <c r="I62" i="6"/>
  <c r="I58" i="6"/>
  <c r="H55" i="6"/>
  <c r="I55" i="6" s="1"/>
  <c r="G55" i="6"/>
  <c r="G52" i="6"/>
  <c r="H52" i="6" s="1"/>
  <c r="I52" i="6" s="1"/>
  <c r="G47" i="6"/>
  <c r="H47" i="6" s="1"/>
  <c r="I47" i="6" s="1"/>
  <c r="H42" i="6"/>
  <c r="I42" i="6" s="1"/>
  <c r="G42" i="6"/>
  <c r="G39" i="6"/>
  <c r="H39" i="6" s="1"/>
  <c r="I39" i="6" s="1"/>
  <c r="G36" i="6"/>
  <c r="H36" i="6" s="1"/>
  <c r="I36" i="6" s="1"/>
  <c r="G33" i="6"/>
  <c r="H33" i="6" s="1"/>
  <c r="I33" i="6" s="1"/>
  <c r="H30" i="6"/>
  <c r="I30" i="6" s="1"/>
  <c r="G30" i="6"/>
  <c r="G27" i="6"/>
  <c r="H27" i="6" s="1"/>
  <c r="I27" i="6" s="1"/>
  <c r="G24" i="6"/>
  <c r="H24" i="6" s="1"/>
  <c r="I24" i="6" s="1"/>
  <c r="G21" i="6"/>
  <c r="H21" i="6" s="1"/>
  <c r="I21" i="6" s="1"/>
  <c r="H18" i="6"/>
  <c r="I18" i="6" s="1"/>
  <c r="G18" i="6"/>
  <c r="G15" i="6"/>
  <c r="H15" i="6" s="1"/>
  <c r="I15" i="6" s="1"/>
  <c r="G12" i="6"/>
  <c r="H12" i="6" s="1"/>
  <c r="I12" i="6" s="1"/>
  <c r="G9" i="6"/>
  <c r="H9" i="6" s="1"/>
  <c r="I9" i="6" s="1"/>
  <c r="H6" i="6"/>
  <c r="I6" i="6" s="1"/>
  <c r="H114" i="8" l="1"/>
  <c r="G114" i="8"/>
  <c r="F114" i="8"/>
  <c r="H104" i="8"/>
  <c r="G104" i="8"/>
  <c r="F104" i="8"/>
  <c r="H78" i="8"/>
  <c r="G78" i="8"/>
  <c r="F78" i="8"/>
  <c r="H28" i="8"/>
  <c r="G28" i="8"/>
  <c r="F28" i="8"/>
  <c r="H12" i="8"/>
  <c r="G12" i="8"/>
  <c r="F12" i="8"/>
  <c r="H53" i="12" l="1"/>
  <c r="F49" i="12"/>
  <c r="G49" i="12" s="1"/>
  <c r="F37" i="12"/>
  <c r="G37" i="12" s="1"/>
  <c r="H37" i="12" s="1"/>
  <c r="F30" i="12"/>
  <c r="G30" i="12" s="1"/>
  <c r="H30" i="12" s="1"/>
  <c r="F12" i="12"/>
  <c r="G12" i="12" s="1"/>
  <c r="H12" i="12" s="1"/>
  <c r="G9" i="12"/>
  <c r="H9" i="12" s="1"/>
  <c r="G6" i="12"/>
  <c r="H6" i="12" s="1"/>
  <c r="F72" i="11"/>
  <c r="G72" i="11" s="1"/>
  <c r="H72" i="11" s="1"/>
  <c r="F68" i="11"/>
  <c r="G68" i="11" s="1"/>
  <c r="H68" i="11" s="1"/>
  <c r="V67" i="11"/>
  <c r="V69" i="11" s="1"/>
  <c r="F41" i="11"/>
  <c r="G41" i="11" s="1"/>
  <c r="H41" i="11" s="1"/>
  <c r="F19" i="11"/>
  <c r="G19" i="11" s="1"/>
  <c r="H19" i="11" s="1"/>
  <c r="F12" i="11"/>
  <c r="G12" i="11" s="1"/>
  <c r="H12" i="11" s="1"/>
  <c r="G9" i="11"/>
  <c r="H9" i="11" s="1"/>
  <c r="H6" i="11"/>
  <c r="G6" i="11"/>
  <c r="H49" i="12" l="1"/>
  <c r="F32" i="10"/>
  <c r="E36" i="10"/>
  <c r="F36" i="10" s="1"/>
  <c r="G36" i="10" s="1"/>
  <c r="E35" i="10"/>
  <c r="F35" i="10" s="1"/>
  <c r="G35" i="10" s="1"/>
  <c r="E37" i="10"/>
  <c r="F37" i="10" s="1"/>
  <c r="G37" i="10" s="1"/>
  <c r="E38" i="10"/>
  <c r="F38" i="10" s="1"/>
  <c r="G38" i="10" s="1"/>
  <c r="E39" i="10"/>
  <c r="F39" i="10" s="1"/>
  <c r="G39" i="10" s="1"/>
  <c r="E40" i="10"/>
  <c r="F40" i="10" s="1"/>
  <c r="G40" i="10" s="1"/>
  <c r="E41" i="10"/>
  <c r="F41" i="10" s="1"/>
  <c r="G41" i="10" s="1"/>
  <c r="E42" i="10"/>
  <c r="F42" i="10" s="1"/>
  <c r="G42" i="10" s="1"/>
  <c r="E43" i="10"/>
  <c r="F43" i="10" s="1"/>
  <c r="G43" i="10" s="1"/>
  <c r="E44" i="10"/>
  <c r="F44" i="10" s="1"/>
  <c r="G44" i="10" s="1"/>
  <c r="E45" i="10"/>
  <c r="F45" i="10" s="1"/>
  <c r="G45" i="10" s="1"/>
  <c r="E46" i="10"/>
  <c r="F46" i="10" s="1"/>
  <c r="G46" i="10" s="1"/>
  <c r="E47" i="10"/>
  <c r="F47" i="10" s="1"/>
  <c r="G47" i="10" s="1"/>
  <c r="E34" i="10"/>
  <c r="F34" i="10" s="1"/>
  <c r="G34" i="10" s="1"/>
  <c r="E33" i="10"/>
  <c r="F33" i="10" s="1"/>
  <c r="G33" i="10" s="1"/>
  <c r="E29" i="10" l="1"/>
  <c r="G29" i="10" s="1"/>
  <c r="E28" i="10"/>
  <c r="F28" i="10" s="1"/>
  <c r="G28" i="10" s="1"/>
  <c r="E27" i="10"/>
  <c r="F27" i="10" s="1"/>
  <c r="G27" i="10" s="1"/>
  <c r="E26" i="10"/>
  <c r="F26" i="10" s="1"/>
  <c r="G26" i="10" s="1"/>
  <c r="E25" i="10"/>
  <c r="F25" i="10" s="1"/>
  <c r="G25" i="10" s="1"/>
  <c r="E24" i="10"/>
  <c r="F24" i="10" s="1"/>
  <c r="G24" i="10" s="1"/>
  <c r="G20" i="10" l="1"/>
  <c r="G32" i="10" l="1"/>
  <c r="F23" i="10"/>
  <c r="G23" i="10" s="1"/>
  <c r="F22" i="10"/>
  <c r="G22" i="10" s="1"/>
  <c r="G18" i="10"/>
  <c r="E17" i="10"/>
  <c r="F17" i="10" s="1"/>
  <c r="E16" i="10"/>
  <c r="F16" i="10" s="1"/>
  <c r="G16" i="10" s="1"/>
  <c r="E15" i="10"/>
  <c r="F15" i="10" s="1"/>
  <c r="G15" i="10" s="1"/>
  <c r="E14" i="10"/>
  <c r="F14" i="10" s="1"/>
  <c r="G14" i="10" s="1"/>
  <c r="F13" i="10"/>
  <c r="G13" i="10" s="1"/>
  <c r="F12" i="10"/>
  <c r="G12" i="10" s="1"/>
  <c r="E10" i="10"/>
  <c r="F10" i="10" s="1"/>
  <c r="E9" i="10"/>
  <c r="F9" i="10" s="1"/>
  <c r="G9" i="10" s="1"/>
  <c r="E8" i="10"/>
  <c r="F8" i="10" s="1"/>
  <c r="G8" i="10" s="1"/>
  <c r="E7" i="10"/>
  <c r="F7" i="10" s="1"/>
  <c r="G7" i="10" s="1"/>
  <c r="E6" i="10"/>
  <c r="F6" i="10" s="1"/>
  <c r="G6" i="10" s="1"/>
  <c r="F5" i="10"/>
  <c r="G5" i="10" s="1"/>
  <c r="F4" i="10"/>
  <c r="G4" i="10" s="1"/>
  <c r="G10" i="10" l="1"/>
  <c r="F19" i="10"/>
  <c r="G19" i="10" s="1"/>
  <c r="G17" i="10"/>
</calcChain>
</file>

<file path=xl/sharedStrings.xml><?xml version="1.0" encoding="utf-8"?>
<sst xmlns="http://schemas.openxmlformats.org/spreadsheetml/2006/main" count="842" uniqueCount="447">
  <si>
    <t>Läkarbesök nivå 0</t>
  </si>
  <si>
    <t>Läkarbesök injektion</t>
  </si>
  <si>
    <t>Axelkirurgi nivå 1</t>
  </si>
  <si>
    <t>Axelkirurgi nivå 2</t>
  </si>
  <si>
    <t>Axelkirurgi nivå 3</t>
  </si>
  <si>
    <t>Axelkirurgi nivå 4</t>
  </si>
  <si>
    <t>Axelkirurgi nivå 5</t>
  </si>
  <si>
    <t>Knäkirurgi nivå 1</t>
  </si>
  <si>
    <t>Knäkirurgi nivå 2</t>
  </si>
  <si>
    <t>Knäkirurgi nivå 3</t>
  </si>
  <si>
    <t>Knäkirurgi nivå 4</t>
  </si>
  <si>
    <t>Knäkirurgi nivå 5</t>
  </si>
  <si>
    <t>Knäkirurgi nivå 6</t>
  </si>
  <si>
    <t>XS915</t>
  </si>
  <si>
    <t>Beskrivning</t>
  </si>
  <si>
    <t>Bedömningsbesök</t>
  </si>
  <si>
    <t>TND11</t>
  </si>
  <si>
    <t>Injektion i led/mjukdel (t ex botulinumtoxin)</t>
  </si>
  <si>
    <t>NBA11</t>
  </si>
  <si>
    <t>diagnostisk artro</t>
  </si>
  <si>
    <t>NBF01</t>
  </si>
  <si>
    <t>total synovektomi</t>
  </si>
  <si>
    <t>NBF11</t>
  </si>
  <si>
    <t>partiell synovektomi</t>
  </si>
  <si>
    <t>NBT19</t>
  </si>
  <si>
    <t>mobilisering</t>
  </si>
  <si>
    <t>NBU49</t>
  </si>
  <si>
    <t>extr intern fix mater</t>
  </si>
  <si>
    <t>NBE11</t>
  </si>
  <si>
    <t>delning ligament</t>
  </si>
  <si>
    <t>NBF31</t>
  </si>
  <si>
    <t>brosk excision</t>
  </si>
  <si>
    <t>NBF91</t>
  </si>
  <si>
    <t>annan op ledytor</t>
  </si>
  <si>
    <t>NBG09</t>
  </si>
  <si>
    <t>Acleds resektion</t>
  </si>
  <si>
    <t>NBH11</t>
  </si>
  <si>
    <t>repos Acleds</t>
  </si>
  <si>
    <t>NBH31</t>
  </si>
  <si>
    <t>adherens lösning</t>
  </si>
  <si>
    <t>NBH51</t>
  </si>
  <si>
    <t>excision exostos</t>
  </si>
  <si>
    <t>NBK09</t>
  </si>
  <si>
    <t>excision benfragment</t>
  </si>
  <si>
    <t>NBK19</t>
  </si>
  <si>
    <t>dekompression</t>
  </si>
  <si>
    <t>NBK29</t>
  </si>
  <si>
    <t>fenestrering av ben</t>
  </si>
  <si>
    <t>NBK39</t>
  </si>
  <si>
    <t>cutertage bencysta</t>
  </si>
  <si>
    <t>NBL09</t>
  </si>
  <si>
    <t>friläggning muskel</t>
  </si>
  <si>
    <t>NBL39</t>
  </si>
  <si>
    <t>tenotomi</t>
  </si>
  <si>
    <t>NBL69</t>
  </si>
  <si>
    <t>tenodes</t>
  </si>
  <si>
    <t>NBM79</t>
  </si>
  <si>
    <t>excision bursa</t>
  </si>
  <si>
    <t>NBS09</t>
  </si>
  <si>
    <t>debrid mjukdelsinf</t>
  </si>
  <si>
    <t>NBT39</t>
  </si>
  <si>
    <t>korrekt mjukdelskir</t>
  </si>
  <si>
    <t>NBU19</t>
  </si>
  <si>
    <t>extr totalprotes</t>
  </si>
  <si>
    <t>NBU89</t>
  </si>
  <si>
    <t>extr implantat infekt</t>
  </si>
  <si>
    <t>NBW59</t>
  </si>
  <si>
    <t>reop ytlig infektion</t>
  </si>
  <si>
    <t>NBE01</t>
  </si>
  <si>
    <t>sutur ledkapsel</t>
  </si>
  <si>
    <t>NBE21</t>
  </si>
  <si>
    <t>sutur ligament</t>
  </si>
  <si>
    <t>NBE31</t>
  </si>
  <si>
    <t>trasposition ligament</t>
  </si>
  <si>
    <t>NBE32</t>
  </si>
  <si>
    <t>kapselshift</t>
  </si>
  <si>
    <t>NBE41</t>
  </si>
  <si>
    <t>rekonstr ligament</t>
  </si>
  <si>
    <t>NBE51</t>
  </si>
  <si>
    <t>rek främm material</t>
  </si>
  <si>
    <t>NBE91</t>
  </si>
  <si>
    <t>annan op ledband</t>
  </si>
  <si>
    <t>NBF21</t>
  </si>
  <si>
    <t>fixation fragment</t>
  </si>
  <si>
    <t>NBG29</t>
  </si>
  <si>
    <t>Acleds rekon</t>
  </si>
  <si>
    <t>NBH21</t>
  </si>
  <si>
    <t>repos lux protes</t>
  </si>
  <si>
    <t>NBH71</t>
  </si>
  <si>
    <t>bankart</t>
  </si>
  <si>
    <t>NBH72</t>
  </si>
  <si>
    <t>recid instabiliet op</t>
  </si>
  <si>
    <t>NBK49</t>
  </si>
  <si>
    <t>fyseodes</t>
  </si>
  <si>
    <t>NBK79</t>
  </si>
  <si>
    <t>ben transportop</t>
  </si>
  <si>
    <t>NBL19</t>
  </si>
  <si>
    <t>rekon muskel</t>
  </si>
  <si>
    <t>NBL27</t>
  </si>
  <si>
    <t>trasposition muskel</t>
  </si>
  <si>
    <t>NBL49</t>
  </si>
  <si>
    <t>sutur sena</t>
  </si>
  <si>
    <t>NBL89</t>
  </si>
  <si>
    <t>weaver dunn trans</t>
  </si>
  <si>
    <t>NBS19</t>
  </si>
  <si>
    <t>debrid sept artrit</t>
  </si>
  <si>
    <t>NBS29</t>
  </si>
  <si>
    <t>debrid vid osteit</t>
  </si>
  <si>
    <t>NBS39</t>
  </si>
  <si>
    <t>implant mjukdelsinf</t>
  </si>
  <si>
    <t>NBS49</t>
  </si>
  <si>
    <t>implant sept artrit</t>
  </si>
  <si>
    <t>NBS99</t>
  </si>
  <si>
    <t>annan op vid inf</t>
  </si>
  <si>
    <t>NBW69</t>
  </si>
  <si>
    <t>reop djup infektion</t>
  </si>
  <si>
    <t>NBG09 + NBK19</t>
  </si>
  <si>
    <t>Acleds resektion + dekompression</t>
  </si>
  <si>
    <t>NBK59</t>
  </si>
  <si>
    <t>vinkelosteot Scott</t>
  </si>
  <si>
    <t>NBL29</t>
  </si>
  <si>
    <t>Latarjet/Bristow</t>
  </si>
  <si>
    <t>NBB39</t>
  </si>
  <si>
    <t>primär protes hybrid</t>
  </si>
  <si>
    <t>NBB49</t>
  </si>
  <si>
    <t>primär protes cement</t>
  </si>
  <si>
    <t>NBB59</t>
  </si>
  <si>
    <t>primär omvänd totalprotes i humeroskapularled utan cement</t>
  </si>
  <si>
    <t>NBB69</t>
  </si>
  <si>
    <t>primär omvänd totalprotes i humeroskapularled med hybridteknik</t>
  </si>
  <si>
    <t>NBB99</t>
  </si>
  <si>
    <t>annan primär protes</t>
  </si>
  <si>
    <t>NBC39</t>
  </si>
  <si>
    <t>rev protes hybrid</t>
  </si>
  <si>
    <t>NBC49</t>
  </si>
  <si>
    <t>rev protes cement</t>
  </si>
  <si>
    <t>NBC99</t>
  </si>
  <si>
    <t>annan sek protes</t>
  </si>
  <si>
    <t>Öppenvård/slutenvård</t>
  </si>
  <si>
    <t>Öppenvård</t>
  </si>
  <si>
    <t>Slutenvård</t>
  </si>
  <si>
    <t>NGA21</t>
  </si>
  <si>
    <t>biopsi mjukdelar</t>
  </si>
  <si>
    <t>NGD00</t>
  </si>
  <si>
    <t>total resekt menisk</t>
  </si>
  <si>
    <t>NGD11</t>
  </si>
  <si>
    <t>partiell resekt menisk</t>
  </si>
  <si>
    <t>NGE00</t>
  </si>
  <si>
    <t>lateral release</t>
  </si>
  <si>
    <t>NGE11</t>
  </si>
  <si>
    <t>NGF00</t>
  </si>
  <si>
    <t>NGF01</t>
  </si>
  <si>
    <t>NGH31</t>
  </si>
  <si>
    <t>adherenslosning</t>
  </si>
  <si>
    <t>NGH41</t>
  </si>
  <si>
    <t>extraktion fri kropp</t>
  </si>
  <si>
    <t>NGM39</t>
  </si>
  <si>
    <t>excision ganglion</t>
  </si>
  <si>
    <t>NGM79</t>
  </si>
  <si>
    <t>NGT19</t>
  </si>
  <si>
    <t>mobilisering I narkos</t>
  </si>
  <si>
    <t>NGU49</t>
  </si>
  <si>
    <t>extr int fix material</t>
  </si>
  <si>
    <t>NGW49</t>
  </si>
  <si>
    <t>sutur sårruptur</t>
  </si>
  <si>
    <t>QDC00</t>
  </si>
  <si>
    <t>extr främm kropp</t>
  </si>
  <si>
    <t>NGD21</t>
  </si>
  <si>
    <t>sutur menisk</t>
  </si>
  <si>
    <t>NGE21</t>
  </si>
  <si>
    <t>NGF91</t>
  </si>
  <si>
    <t>mikrofrakturering</t>
  </si>
  <si>
    <t>NGS09</t>
  </si>
  <si>
    <t>NGW59</t>
  </si>
  <si>
    <t>reop sårinfektion</t>
  </si>
  <si>
    <t>NGE31</t>
  </si>
  <si>
    <t>transposit ligament</t>
  </si>
  <si>
    <t>NGE41</t>
  </si>
  <si>
    <t>rekonstruktion ligam</t>
  </si>
  <si>
    <t>NGE51</t>
  </si>
  <si>
    <t>NGE91</t>
  </si>
  <si>
    <t>annan op ligament</t>
  </si>
  <si>
    <t>NGF21</t>
  </si>
  <si>
    <t>fix ledytefragment</t>
  </si>
  <si>
    <t>NGH71</t>
  </si>
  <si>
    <t>op recidiv luxation</t>
  </si>
  <si>
    <t>NGN39</t>
  </si>
  <si>
    <t>transplantation sena</t>
  </si>
  <si>
    <t>NGS19</t>
  </si>
  <si>
    <t>NGS29</t>
  </si>
  <si>
    <t>NGW69</t>
  </si>
  <si>
    <t>NGB19</t>
  </si>
  <si>
    <t>primär uniprotes</t>
  </si>
  <si>
    <t>NGK59</t>
  </si>
  <si>
    <t>rotationsosteotomi</t>
  </si>
  <si>
    <t>NGB49</t>
  </si>
  <si>
    <t>Primärprotes med cement knä</t>
  </si>
  <si>
    <t>Fasciotomi</t>
  </si>
  <si>
    <t>Excision av ganglion</t>
  </si>
  <si>
    <t>Excision av bursa</t>
  </si>
  <si>
    <t>Region Uppsala LOU ortopedi och handkirurgi</t>
  </si>
  <si>
    <t>Prislista uppdaterad</t>
  </si>
  <si>
    <t>Aleris Elisabethsjukhuset
handkirurgi</t>
  </si>
  <si>
    <t>Knäkirurgi nivå 7</t>
  </si>
  <si>
    <t>ACC51</t>
  </si>
  <si>
    <t>Neurolys/dekompression</t>
  </si>
  <si>
    <t>ACC52</t>
  </si>
  <si>
    <t>ACC53</t>
  </si>
  <si>
    <t>ACC59</t>
  </si>
  <si>
    <t>NDM09</t>
  </si>
  <si>
    <t>NDM39</t>
  </si>
  <si>
    <t>NDM49</t>
  </si>
  <si>
    <t>Senskideklyvning triggerfinger</t>
  </si>
  <si>
    <t>NDT09</t>
  </si>
  <si>
    <t>Excision av främmande kropp</t>
  </si>
  <si>
    <t>NDT19</t>
  </si>
  <si>
    <t>Mobilisering i narkos</t>
  </si>
  <si>
    <t>QCE10</t>
  </si>
  <si>
    <t>Excision av hudtumör</t>
  </si>
  <si>
    <t>TND03</t>
  </si>
  <si>
    <t>Nålfasciotomi (Dupuytrens kontraktur)</t>
  </si>
  <si>
    <t>DT002</t>
  </si>
  <si>
    <t>Injektion kollagenas (Dupuytrens kontraktur)</t>
  </si>
  <si>
    <t>DN010</t>
  </si>
  <si>
    <t>Enzymatisk fasciotomi (Dupuytrens kontraktur)</t>
  </si>
  <si>
    <t>TND10</t>
  </si>
  <si>
    <t>Ledpunktion</t>
  </si>
  <si>
    <t>Handkirurgi nivå 1</t>
  </si>
  <si>
    <t>Handkirurgi nivå 2</t>
  </si>
  <si>
    <t>Handkirurgi nivå 3</t>
  </si>
  <si>
    <t>ACB11</t>
  </si>
  <si>
    <t>Excision av nervtumör finger</t>
  </si>
  <si>
    <t>ACC11</t>
  </si>
  <si>
    <t>Neurotomi</t>
  </si>
  <si>
    <t>ACC12</t>
  </si>
  <si>
    <t>ACC13</t>
  </si>
  <si>
    <t>ACC19</t>
  </si>
  <si>
    <t>ACC41</t>
  </si>
  <si>
    <t>Nervtransposition (inkl neuromförflyttning)</t>
  </si>
  <si>
    <t>ACC42</t>
  </si>
  <si>
    <t>ACC43</t>
  </si>
  <si>
    <t>ACC49</t>
  </si>
  <si>
    <t>NCL89</t>
  </si>
  <si>
    <t>Transferering av sena</t>
  </si>
  <si>
    <t>NCQ29</t>
  </si>
  <si>
    <t>Revision av amputationsstump underarm och ut mot fingrarna</t>
  </si>
  <si>
    <t>NDA11</t>
  </si>
  <si>
    <t>Diagnostisk handledsartroskopi</t>
  </si>
  <si>
    <t>NDE42</t>
  </si>
  <si>
    <t>Kapsel-/ligamentplastik i hand-/fingerled (1 finger)</t>
  </si>
  <si>
    <t>NDF92</t>
  </si>
  <si>
    <t>Ledoperation annan öppen (t ex metakarpal locking)</t>
  </si>
  <si>
    <t>NDG02</t>
  </si>
  <si>
    <t>Excisionsartroplastik CMC I</t>
  </si>
  <si>
    <t>NDG12</t>
  </si>
  <si>
    <t>Interpositionsartroplastik CMC I leden</t>
  </si>
  <si>
    <t>NDG42</t>
  </si>
  <si>
    <t>Artrodes CMC + MCP + PIP + DIP leder</t>
  </si>
  <si>
    <t>NDG43</t>
  </si>
  <si>
    <t>NDG44</t>
  </si>
  <si>
    <t>NDG45</t>
  </si>
  <si>
    <t>NDG46</t>
  </si>
  <si>
    <t>NDH32</t>
  </si>
  <si>
    <t>Artrolys/kapsulotomi öppen</t>
  </si>
  <si>
    <t>Artrolys hand-/fingerled</t>
  </si>
  <si>
    <t>NDH42</t>
  </si>
  <si>
    <t>Extraktion av fri kropp ur led</t>
  </si>
  <si>
    <t>NDK19</t>
  </si>
  <si>
    <t>Excision av ben partiell/total (t ex exostos)</t>
  </si>
  <si>
    <t>NDK39</t>
  </si>
  <si>
    <t>Utskrapning av bencysta</t>
  </si>
  <si>
    <t>NDK59</t>
  </si>
  <si>
    <r>
      <t xml:space="preserve">Vinklings-/rotations-/förskjutningsosteotomi </t>
    </r>
    <r>
      <rPr>
        <sz val="11"/>
        <rFont val="Calibri (Brödtext)"/>
      </rPr>
      <t>(hand/finger)</t>
    </r>
  </si>
  <si>
    <t>NDL39</t>
  </si>
  <si>
    <t>Myo-/tenotomi (inkl epikondylitop)</t>
  </si>
  <si>
    <t>NDL59</t>
  </si>
  <si>
    <t>Tenosynovektomi/-lys</t>
  </si>
  <si>
    <t>NDL69</t>
  </si>
  <si>
    <r>
      <t xml:space="preserve">Tenodes/senförkortning/-förlängning </t>
    </r>
    <r>
      <rPr>
        <sz val="11"/>
        <rFont val="Calibri (Brödtext)"/>
      </rPr>
      <t>(Hand)</t>
    </r>
  </si>
  <si>
    <t>NCL69</t>
  </si>
  <si>
    <t>Tenodes/senförkortning/-förlängning (Underarm)</t>
  </si>
  <si>
    <t>NDL79</t>
  </si>
  <si>
    <t>Resektion av muskel/sena</t>
  </si>
  <si>
    <t>NDL89</t>
  </si>
  <si>
    <t>NDM19</t>
  </si>
  <si>
    <t>Fasciektomi (Dupuytrens kontraktur)</t>
  </si>
  <si>
    <t>NDM79</t>
  </si>
  <si>
    <t>NDQ15</t>
  </si>
  <si>
    <t>Amputation finger</t>
  </si>
  <si>
    <t>NDQ29</t>
  </si>
  <si>
    <t>NBR19</t>
  </si>
  <si>
    <t>Marginell excision mjukdelstumör (överarm)</t>
  </si>
  <si>
    <t>NCR19</t>
  </si>
  <si>
    <t>Marginell excision mjukdelstumör (underarm)</t>
  </si>
  <si>
    <t>NDR19</t>
  </si>
  <si>
    <t>Marginell excision mjukdelstumör (hand)</t>
  </si>
  <si>
    <t>NDR29</t>
  </si>
  <si>
    <t>Vid excision av mjukdelstumör</t>
  </si>
  <si>
    <t>NDR59</t>
  </si>
  <si>
    <t>Marginell excision av ben-/brosktumör (t ex enkondrom)</t>
  </si>
  <si>
    <t>NDR69</t>
  </si>
  <si>
    <t>Vid excision av ben-/brosktumör</t>
  </si>
  <si>
    <t>Extraktion av protes annan led hand</t>
  </si>
  <si>
    <t>NDU49</t>
  </si>
  <si>
    <t>Extraktion av osteosyntesmaterial</t>
  </si>
  <si>
    <t>TNC11</t>
  </si>
  <si>
    <t>ZZA50</t>
  </si>
  <si>
    <t>Fullhudstransplantation</t>
  </si>
  <si>
    <t>ACC21</t>
  </si>
  <si>
    <t>Nervtransplantation</t>
  </si>
  <si>
    <t>ACC22</t>
  </si>
  <si>
    <t>ACC23</t>
  </si>
  <si>
    <t>ACC29</t>
  </si>
  <si>
    <t>NCT39/NDT39 + NCT49/NDT49</t>
  </si>
  <si>
    <t>Korrektion av deformitet med muskel/sena/ligament + extern fixation</t>
  </si>
  <si>
    <t>NDE41</t>
  </si>
  <si>
    <t>Artroskopisk/öppen kapsel-/ligamentplastik i hand-/fingerled</t>
  </si>
  <si>
    <t>Artroskopisk/öppen kapsel-/ligamentplastik i hand-/fingerled (fler fingrar)</t>
  </si>
  <si>
    <t>NDF11</t>
  </si>
  <si>
    <t>Artroskopi med shaving</t>
  </si>
  <si>
    <t>NDF12</t>
  </si>
  <si>
    <t>Öppen artrosynovektomi</t>
  </si>
  <si>
    <t>NDG10</t>
  </si>
  <si>
    <t>Interpositionsartroplastik i handens småleder förutom CMC I leden</t>
  </si>
  <si>
    <t>NDG11</t>
  </si>
  <si>
    <t>NDG13</t>
  </si>
  <si>
    <t>NDG14</t>
  </si>
  <si>
    <t>NDG15</t>
  </si>
  <si>
    <t>NDG16</t>
  </si>
  <si>
    <t>NDG17</t>
  </si>
  <si>
    <t>NDG41</t>
  </si>
  <si>
    <r>
      <t xml:space="preserve">Artrodes interkarpalt </t>
    </r>
    <r>
      <rPr>
        <sz val="11"/>
        <rFont val="Calibri (Brödtext)"/>
      </rPr>
      <t>(STT, LT med radius transplantat)</t>
    </r>
  </si>
  <si>
    <t>NDU19</t>
  </si>
  <si>
    <t>Extraktion totalprotes handled</t>
  </si>
  <si>
    <t>NCK69</t>
  </si>
  <si>
    <t>Förkortnings-/förlängningsosteotomi (underarm)</t>
  </si>
  <si>
    <t>NDK69</t>
  </si>
  <si>
    <r>
      <t xml:space="preserve">Förkortnings-/förlängningsosteotomi </t>
    </r>
    <r>
      <rPr>
        <sz val="11"/>
        <rFont val="Calibri (Brödtext)"/>
      </rPr>
      <t>(hand)</t>
    </r>
  </si>
  <si>
    <t>NDK99</t>
  </si>
  <si>
    <t>Annan benoperation(pseudoartros kirurgi, bentransplantation)</t>
  </si>
  <si>
    <t>NDM69</t>
  </si>
  <si>
    <t>Pulleyrekonstruktion inkl centralisering</t>
  </si>
  <si>
    <t>NDN39</t>
  </si>
  <si>
    <t>Transplantation av sena</t>
  </si>
  <si>
    <t>NDT39</t>
  </si>
  <si>
    <t>Korrektion av deformitet med hjälp av sena (t ex Littlerplastik)</t>
  </si>
  <si>
    <t>Handkirurgi nivå 4</t>
  </si>
  <si>
    <t>NDB59</t>
  </si>
  <si>
    <t>Totalprotes i CMC/MCP resp PIP/DIP lederna</t>
  </si>
  <si>
    <t>NDB89</t>
  </si>
  <si>
    <t>Artroskopisk/öppen kapsel-/ligamentplastik handled (ex 3LT)</t>
  </si>
  <si>
    <t>NDG40</t>
  </si>
  <si>
    <t>Artrodes radiokarpalt</t>
  </si>
  <si>
    <t>Artrodes interkarpalt (four corner, crista transplantat)</t>
  </si>
  <si>
    <t>NDG40 + NCK19</t>
  </si>
  <si>
    <t>Sauvé - Kampanji</t>
  </si>
  <si>
    <t>NCK59</t>
  </si>
  <si>
    <t>Vinklings-/rotations-/förskjutningsosteotomi (crista transplantat)</t>
  </si>
  <si>
    <t>NDT99</t>
  </si>
  <si>
    <t>Grepprekonstruktion större</t>
  </si>
  <si>
    <t>Handkirurgi nivå 5</t>
  </si>
  <si>
    <t>NDB29</t>
  </si>
  <si>
    <t>Totalprotes handled utan cement</t>
  </si>
  <si>
    <t>NDB49</t>
  </si>
  <si>
    <t>Totalprotes handled med cement</t>
  </si>
  <si>
    <t>Ryggkirurgi nivå 1</t>
  </si>
  <si>
    <t>Spinala segment</t>
  </si>
  <si>
    <t>ABC16/ABC26</t>
  </si>
  <si>
    <t>Diskbråck, ÖV</t>
  </si>
  <si>
    <t>1-2</t>
  </si>
  <si>
    <t>Ryggkirurgi nivå 2</t>
  </si>
  <si>
    <t>Ryggkirurgi nivå 3</t>
  </si>
  <si>
    <t>Ryggkirurgi nivå 4</t>
  </si>
  <si>
    <t>Ryggkirurgi nivå 5</t>
  </si>
  <si>
    <t>Ryggkirurgi nivå 6</t>
  </si>
  <si>
    <t>Ryggkirurgi nivå 7</t>
  </si>
  <si>
    <t>Ryggkirurgi nivå 8</t>
  </si>
  <si>
    <t>Ryggkirurgi nivå 9</t>
  </si>
  <si>
    <t>Ryggkirurgi nivå 10</t>
  </si>
  <si>
    <t>Ryggkirurgi nivå 11</t>
  </si>
  <si>
    <t>Ryggkirurgi nivå 12</t>
  </si>
  <si>
    <t>Ryggkirurgi nivå 13</t>
  </si>
  <si>
    <t>Ryggkirurgi nivå 14</t>
  </si>
  <si>
    <t>Ryggkirurgi nivå 15</t>
  </si>
  <si>
    <t>Diskbråck, SV</t>
  </si>
  <si>
    <t>ABC36/ABC56</t>
  </si>
  <si>
    <t>Lumbal dekompression</t>
  </si>
  <si>
    <t>3-4</t>
  </si>
  <si>
    <t>NAG79/NAG99</t>
  </si>
  <si>
    <t>Lumbal fusion</t>
  </si>
  <si>
    <t>ABC50/ABC60</t>
  </si>
  <si>
    <t>Cervikal bakre dekompression</t>
  </si>
  <si>
    <t>1-3</t>
  </si>
  <si>
    <t>NAG79</t>
  </si>
  <si>
    <t>Cervikal bakre fusion</t>
  </si>
  <si>
    <t>NAG49</t>
  </si>
  <si>
    <t>Cervikal främre fusion</t>
  </si>
  <si>
    <t>NAU49</t>
  </si>
  <si>
    <t>Extration av implantat</t>
  </si>
  <si>
    <t>NAK19</t>
  </si>
  <si>
    <t>Coccyxextirpation</t>
  </si>
  <si>
    <t>NAR99</t>
  </si>
  <si>
    <t>Excision av tumör (gäller mindre ingrepp för mjukdelstumör i anslutning till kotpelare, t.ex. lipom)</t>
  </si>
  <si>
    <t>NAG19</t>
  </si>
  <si>
    <t>Perkutan cementartroplastik (diskoplastik)</t>
  </si>
  <si>
    <t>NAK99</t>
  </si>
  <si>
    <t>Kotcementering (vertebroplastik)</t>
  </si>
  <si>
    <t>Fåtalingrepp i öppenvård</t>
  </si>
  <si>
    <t>Fåtalingrepp i slutenvård</t>
  </si>
  <si>
    <t>Tillägg ytterligare 1-2 segment</t>
  </si>
  <si>
    <t>Tillägg ytterligare 1-2 segment med implantat</t>
  </si>
  <si>
    <t>Ryggkirurgi nivå 16</t>
  </si>
  <si>
    <t>Ryggkirurgi nivå 17</t>
  </si>
  <si>
    <t>Övriga fåtalingrepp i öppenvård</t>
  </si>
  <si>
    <t>Övriga fåtalingrepp i slutenvård</t>
  </si>
  <si>
    <t>Aleris Elisabethsjukhuset
ryggkirurgi</t>
  </si>
  <si>
    <t>Ersättning
Elisabethsjukhuset</t>
  </si>
  <si>
    <t>Tak
upphandling</t>
  </si>
  <si>
    <t>Extra uppräkning
januari 2021
(10%)</t>
  </si>
  <si>
    <t>LPIK uppräkning maj 2021
(2,6%)</t>
  </si>
  <si>
    <t>LPIK uppräkning maj 2022
(3,2%)</t>
  </si>
  <si>
    <t>LPIK uppräkning maj 2024
(X,X%)</t>
  </si>
  <si>
    <t>LPIK uppräkning maj 2025
(X,X%)</t>
  </si>
  <si>
    <t>Handkirurgi nivå 6</t>
  </si>
  <si>
    <t>Aleris
Elisabethsjukhuset
axelkirurgi</t>
  </si>
  <si>
    <t>-</t>
  </si>
  <si>
    <t>Aleris
Elisabethsjukhuset
knäkirurgi</t>
  </si>
  <si>
    <t>NFB29 bilateral</t>
  </si>
  <si>
    <t>Primärprotes utan cement höft bilateral</t>
  </si>
  <si>
    <t>NFB49</t>
  </si>
  <si>
    <t>Primärprotes med cement höft</t>
  </si>
  <si>
    <t>NFB29</t>
  </si>
  <si>
    <t>Primärprotes utan cement höft</t>
  </si>
  <si>
    <t>NFB39</t>
  </si>
  <si>
    <t>Primärprotes hybrid höft</t>
  </si>
  <si>
    <t>Ej aktuellt för tillfället.</t>
  </si>
  <si>
    <t>Uppdaterat
anbud
juni 2020</t>
  </si>
  <si>
    <t>Ursprungligt
Anbud
juni 2020</t>
  </si>
  <si>
    <t>Totalprotes i CMP/MCP lederna - fler än ett finger</t>
  </si>
  <si>
    <t>Totalprotes i PIP/DIP lederna - fler än ett finger</t>
  </si>
  <si>
    <t>NGA11</t>
  </si>
  <si>
    <t>diagnostisk artroskopi</t>
  </si>
  <si>
    <t>Ryggkirurgi nivå 18</t>
  </si>
  <si>
    <t>Lumbal dekompression (öppenvårdsvariant)</t>
  </si>
  <si>
    <t>Handkirurgi nivå 7</t>
  </si>
  <si>
    <t>Totalprotes i CMC/MCP resp PIP/DIP lederna (öppenvårdsvariant)</t>
  </si>
  <si>
    <t>LPIK uppräkning maj 2023
(8%)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</si>
</sst>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0.0%"/>
  </numFmts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name val="Calibri (Brödtext)"/>
    </font>
    <font>
      <b/>
      <sz val="1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auto="1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0">
    <xf numFmtId="0" fontId="0" fillId="0" borderId="0" xfId="0"/>
    <xf numFmtId="0" fontId="2" fillId="0" borderId="0" xfId="0" applyFont="1"/>
    <xf numFmtId="0" fontId="0" fillId="0" borderId="0" xfId="0" applyFont="1"/>
    <xf numFmtId="0" fontId="2" fillId="0" borderId="1" xfId="0" applyFont="1" applyBorder="1" applyAlignment="1">
      <alignment wrapText="1"/>
    </xf>
    <xf numFmtId="0" fontId="0" fillId="0" borderId="1" xfId="0" applyBorder="1"/>
    <xf numFmtId="0" fontId="2" fillId="0" borderId="1" xfId="0" applyFont="1" applyBorder="1"/>
    <xf numFmtId="164" fontId="0" fillId="0" borderId="1" xfId="1" applyNumberFormat="1" applyFont="1" applyBorder="1"/>
    <xf numFmtId="0" fontId="0" fillId="0" borderId="1" xfId="0" applyFont="1" applyBorder="1"/>
    <xf numFmtId="49" fontId="0" fillId="2" borderId="1" xfId="0" applyNumberFormat="1" applyFill="1" applyBorder="1" applyAlignment="1">
      <alignment wrapText="1"/>
    </xf>
    <xf numFmtId="49" fontId="0" fillId="0" borderId="1" xfId="0" applyNumberFormat="1" applyBorder="1"/>
    <xf numFmtId="49" fontId="0" fillId="2" borderId="1" xfId="0" applyNumberFormat="1" applyFill="1" applyBorder="1" applyAlignment="1">
      <alignment vertical="top" wrapText="1"/>
    </xf>
    <xf numFmtId="49" fontId="0" fillId="2" borderId="1" xfId="0" applyNumberFormat="1" applyFill="1" applyBorder="1" applyAlignment="1">
      <alignment horizontal="left" vertical="center" wrapText="1"/>
    </xf>
    <xf numFmtId="14" fontId="0" fillId="0" borderId="0" xfId="0" applyNumberFormat="1"/>
    <xf numFmtId="0" fontId="0" fillId="0" borderId="1" xfId="0" applyBorder="1" applyAlignment="1">
      <alignment wrapText="1"/>
    </xf>
    <xf numFmtId="0" fontId="3" fillId="0" borderId="1" xfId="0" applyFont="1" applyBorder="1" applyAlignment="1">
      <alignment wrapText="1"/>
    </xf>
    <xf numFmtId="0" fontId="3" fillId="0" borderId="1" xfId="0" applyFont="1" applyBorder="1"/>
    <xf numFmtId="0" fontId="5" fillId="0" borderId="1" xfId="0" applyFont="1" applyFill="1" applyBorder="1" applyAlignment="1">
      <alignment wrapText="1"/>
    </xf>
    <xf numFmtId="0" fontId="0" fillId="0" borderId="1" xfId="0" applyBorder="1" applyAlignment="1">
      <alignment vertical="center"/>
    </xf>
    <xf numFmtId="2" fontId="0" fillId="0" borderId="1" xfId="0" applyNumberForma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0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vertical="center" wrapText="1"/>
    </xf>
    <xf numFmtId="164" fontId="0" fillId="0" borderId="1" xfId="1" applyNumberFormat="1" applyFont="1" applyBorder="1" applyAlignment="1">
      <alignment wrapText="1"/>
    </xf>
    <xf numFmtId="164" fontId="0" fillId="0" borderId="0" xfId="1" applyNumberFormat="1" applyFont="1"/>
    <xf numFmtId="43" fontId="0" fillId="0" borderId="1" xfId="1" applyFont="1" applyBorder="1"/>
    <xf numFmtId="164" fontId="0" fillId="0" borderId="0" xfId="0" applyNumberFormat="1"/>
    <xf numFmtId="164" fontId="1" fillId="0" borderId="1" xfId="1" applyNumberFormat="1" applyFont="1" applyBorder="1"/>
    <xf numFmtId="164" fontId="0" fillId="0" borderId="1" xfId="0" applyNumberFormat="1" applyBorder="1"/>
    <xf numFmtId="165" fontId="0" fillId="0" borderId="0" xfId="2" applyNumberFormat="1" applyFont="1"/>
    <xf numFmtId="164" fontId="0" fillId="2" borderId="1" xfId="1" applyNumberFormat="1" applyFont="1" applyFill="1" applyBorder="1" applyAlignment="1">
      <alignment horizontal="left" vertical="center" wrapText="1"/>
    </xf>
    <xf numFmtId="164" fontId="1" fillId="2" borderId="1" xfId="1" applyNumberFormat="1" applyFont="1" applyFill="1" applyBorder="1" applyAlignment="1">
      <alignment horizontal="left" vertical="center" wrapText="1"/>
    </xf>
    <xf numFmtId="164" fontId="3" fillId="0" borderId="1" xfId="1" applyNumberFormat="1" applyFont="1" applyBorder="1"/>
    <xf numFmtId="164" fontId="3" fillId="0" borderId="1" xfId="1" applyNumberFormat="1" applyFont="1" applyBorder="1" applyAlignment="1">
      <alignment wrapText="1"/>
    </xf>
    <xf numFmtId="164" fontId="0" fillId="0" borderId="1" xfId="1" applyNumberFormat="1" applyFont="1" applyBorder="1" applyAlignment="1">
      <alignment horizontal="center"/>
    </xf>
    <xf numFmtId="164" fontId="0" fillId="0" borderId="2" xfId="1" applyNumberFormat="1" applyFont="1" applyBorder="1" applyAlignment="1">
      <alignment horizontal="center"/>
    </xf>
    <xf numFmtId="0" fontId="0" fillId="0" borderId="1" xfId="0" applyFont="1" applyFill="1" applyBorder="1"/>
    <xf numFmtId="0" fontId="0" fillId="0" borderId="1" xfId="0" applyFill="1" applyBorder="1"/>
    <xf numFmtId="164" fontId="0" fillId="0" borderId="1" xfId="1" applyNumberFormat="1" applyFont="1" applyFill="1" applyBorder="1"/>
    <xf numFmtId="164" fontId="1" fillId="0" borderId="1" xfId="1" applyNumberFormat="1" applyFont="1" applyFill="1" applyBorder="1"/>
  </cellXfs>
  <cellStyles count="3">
    <cellStyle name="Normal" xfId="0" builtinId="0"/>
    <cellStyle name="Procent" xfId="2" builtinId="5"/>
    <cellStyle name="Tusental" xfId="1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6768DD-2747-4DC0-9FCB-8EA0A8947654}">
  <dimension ref="A1:K52"/>
  <sheetViews>
    <sheetView tabSelected="1" workbookViewId="0">
      <selection activeCell="H4" sqref="H4"/>
    </sheetView>
  </sheetViews>
  <sheetFormatPr defaultRowHeight="15"/>
  <cols>
    <col min="1" max="1" width="19.5703125" bestFit="1" customWidth="1"/>
    <col min="2" max="2" width="12.140625" bestFit="1" customWidth="1"/>
    <col min="3" max="3" width="12" bestFit="1" customWidth="1"/>
    <col min="4" max="4" width="11.140625" bestFit="1" customWidth="1"/>
    <col min="5" max="5" width="16" bestFit="1" customWidth="1"/>
    <col min="6" max="10" width="15.28515625" customWidth="1"/>
  </cols>
  <sheetData>
    <row r="1" spans="1:11">
      <c r="A1" t="s">
        <v>201</v>
      </c>
      <c r="B1" s="12">
        <v>44973</v>
      </c>
    </row>
    <row r="3" spans="1:11" ht="45">
      <c r="A3" s="3" t="s">
        <v>416</v>
      </c>
      <c r="B3" s="3" t="s">
        <v>417</v>
      </c>
      <c r="C3" s="3" t="s">
        <v>437</v>
      </c>
      <c r="D3" s="3" t="s">
        <v>436</v>
      </c>
      <c r="E3" s="3" t="s">
        <v>418</v>
      </c>
      <c r="F3" s="3" t="s">
        <v>419</v>
      </c>
      <c r="G3" s="3" t="s">
        <v>420</v>
      </c>
      <c r="H3" s="3" t="s">
        <v>446</v>
      </c>
      <c r="I3" s="3" t="s">
        <v>421</v>
      </c>
      <c r="J3" s="3" t="s">
        <v>422</v>
      </c>
    </row>
    <row r="4" spans="1:11">
      <c r="A4" s="13" t="s">
        <v>0</v>
      </c>
      <c r="B4" s="23">
        <v>1200</v>
      </c>
      <c r="C4" s="23">
        <v>1200</v>
      </c>
      <c r="D4" s="23">
        <v>1200</v>
      </c>
      <c r="E4" s="23">
        <v>0</v>
      </c>
      <c r="F4" s="23">
        <f>D4*1.026</f>
        <v>1231.2</v>
      </c>
      <c r="G4" s="23">
        <f t="shared" ref="G4:G10" si="0">F4*1.032</f>
        <v>1270.5984000000001</v>
      </c>
      <c r="H4" s="23"/>
      <c r="I4" s="23"/>
      <c r="J4" s="23"/>
    </row>
    <row r="5" spans="1:11">
      <c r="A5" s="13" t="s">
        <v>1</v>
      </c>
      <c r="B5" s="23">
        <v>1500</v>
      </c>
      <c r="C5" s="23">
        <v>0</v>
      </c>
      <c r="D5" s="23">
        <v>1500</v>
      </c>
      <c r="E5" s="23">
        <v>0</v>
      </c>
      <c r="F5" s="23">
        <f>D5*1.026</f>
        <v>1539</v>
      </c>
      <c r="G5" s="23">
        <f t="shared" si="0"/>
        <v>1588.248</v>
      </c>
      <c r="H5" s="23"/>
      <c r="I5" s="23"/>
      <c r="J5" s="23"/>
    </row>
    <row r="6" spans="1:11">
      <c r="A6" s="4" t="s">
        <v>2</v>
      </c>
      <c r="B6" s="6">
        <v>10000</v>
      </c>
      <c r="C6" s="6">
        <v>10000</v>
      </c>
      <c r="D6" s="6">
        <v>10000</v>
      </c>
      <c r="E6" s="6">
        <f>D6*1.1</f>
        <v>11000</v>
      </c>
      <c r="F6" s="6">
        <f>E6*1.026</f>
        <v>11286</v>
      </c>
      <c r="G6" s="6">
        <f t="shared" si="0"/>
        <v>11647.152</v>
      </c>
      <c r="H6" s="6"/>
      <c r="I6" s="6"/>
      <c r="J6" s="6"/>
      <c r="K6" s="24"/>
    </row>
    <row r="7" spans="1:11">
      <c r="A7" s="4" t="s">
        <v>3</v>
      </c>
      <c r="B7" s="6">
        <v>25000</v>
      </c>
      <c r="C7" s="6">
        <v>25000</v>
      </c>
      <c r="D7" s="6">
        <v>25000</v>
      </c>
      <c r="E7" s="6">
        <f>D7*1.1</f>
        <v>27500.000000000004</v>
      </c>
      <c r="F7" s="6">
        <f>E7*1.026</f>
        <v>28215.000000000004</v>
      </c>
      <c r="G7" s="6">
        <f t="shared" si="0"/>
        <v>29117.880000000005</v>
      </c>
      <c r="H7" s="6"/>
      <c r="I7" s="6"/>
      <c r="J7" s="6"/>
      <c r="K7" s="24"/>
    </row>
    <row r="8" spans="1:11">
      <c r="A8" s="4" t="s">
        <v>4</v>
      </c>
      <c r="B8" s="6">
        <v>30000</v>
      </c>
      <c r="C8" s="6">
        <v>27000</v>
      </c>
      <c r="D8" s="6">
        <v>27000</v>
      </c>
      <c r="E8" s="6">
        <f>D8*1.1</f>
        <v>29700.000000000004</v>
      </c>
      <c r="F8" s="6">
        <f>E8*1.026</f>
        <v>30472.200000000004</v>
      </c>
      <c r="G8" s="6">
        <f t="shared" si="0"/>
        <v>31447.310400000006</v>
      </c>
      <c r="H8" s="6"/>
      <c r="I8" s="6"/>
      <c r="J8" s="6"/>
      <c r="K8" s="24"/>
    </row>
    <row r="9" spans="1:11">
      <c r="A9" s="4" t="s">
        <v>5</v>
      </c>
      <c r="B9" s="6">
        <v>60000</v>
      </c>
      <c r="C9" s="6">
        <v>35000</v>
      </c>
      <c r="D9" s="6">
        <v>35000</v>
      </c>
      <c r="E9" s="6">
        <f>D9*1.1</f>
        <v>38500</v>
      </c>
      <c r="F9" s="6">
        <f>E9*1.026</f>
        <v>39501</v>
      </c>
      <c r="G9" s="6">
        <f t="shared" si="0"/>
        <v>40765.031999999999</v>
      </c>
      <c r="H9" s="6"/>
      <c r="I9" s="6"/>
      <c r="J9" s="6"/>
      <c r="K9" s="24"/>
    </row>
    <row r="10" spans="1:11">
      <c r="A10" s="4" t="s">
        <v>6</v>
      </c>
      <c r="B10" s="6">
        <v>100000</v>
      </c>
      <c r="C10" s="6">
        <v>60000</v>
      </c>
      <c r="D10" s="6">
        <v>60000</v>
      </c>
      <c r="E10" s="6">
        <f>D10*1.1</f>
        <v>66000</v>
      </c>
      <c r="F10" s="6">
        <f>E10*1.026</f>
        <v>67716</v>
      </c>
      <c r="G10" s="6">
        <f t="shared" si="0"/>
        <v>69882.911999999997</v>
      </c>
      <c r="H10" s="6"/>
      <c r="I10" s="6"/>
      <c r="J10" s="6"/>
      <c r="K10" s="24"/>
    </row>
    <row r="11" spans="1:11">
      <c r="A11" s="4"/>
      <c r="B11" s="6"/>
      <c r="C11" s="6"/>
      <c r="D11" s="6"/>
      <c r="E11" s="6"/>
      <c r="F11" s="6"/>
      <c r="G11" s="6"/>
      <c r="H11" s="6"/>
      <c r="I11" s="6"/>
      <c r="J11" s="6"/>
      <c r="K11" s="24"/>
    </row>
    <row r="12" spans="1:11">
      <c r="A12" s="13" t="s">
        <v>0</v>
      </c>
      <c r="B12" s="23">
        <v>1200</v>
      </c>
      <c r="C12" s="23">
        <v>1200</v>
      </c>
      <c r="D12" s="23">
        <v>1200</v>
      </c>
      <c r="E12" s="23">
        <v>0</v>
      </c>
      <c r="F12" s="23">
        <f>D12*1.026</f>
        <v>1231.2</v>
      </c>
      <c r="G12" s="23">
        <f t="shared" ref="G12:G20" si="1">F12*1.032</f>
        <v>1270.5984000000001</v>
      </c>
      <c r="H12" s="23"/>
      <c r="I12" s="23"/>
      <c r="J12" s="23"/>
      <c r="K12" s="24"/>
    </row>
    <row r="13" spans="1:11">
      <c r="A13" s="13" t="s">
        <v>1</v>
      </c>
      <c r="B13" s="23">
        <v>1500</v>
      </c>
      <c r="C13" s="23">
        <v>0</v>
      </c>
      <c r="D13" s="23">
        <v>1500</v>
      </c>
      <c r="E13" s="23">
        <v>0</v>
      </c>
      <c r="F13" s="23">
        <f>D13*1.026</f>
        <v>1539</v>
      </c>
      <c r="G13" s="23">
        <f t="shared" si="1"/>
        <v>1588.248</v>
      </c>
      <c r="H13" s="23"/>
      <c r="I13" s="23"/>
      <c r="J13" s="23"/>
      <c r="K13" s="24"/>
    </row>
    <row r="14" spans="1:11">
      <c r="A14" s="4" t="s">
        <v>7</v>
      </c>
      <c r="B14" s="6">
        <v>10000</v>
      </c>
      <c r="C14" s="6">
        <v>10000</v>
      </c>
      <c r="D14" s="6">
        <v>10000</v>
      </c>
      <c r="E14" s="6">
        <f>D14*1.1</f>
        <v>11000</v>
      </c>
      <c r="F14" s="6">
        <f>E14*1.026</f>
        <v>11286</v>
      </c>
      <c r="G14" s="6">
        <f t="shared" si="1"/>
        <v>11647.152</v>
      </c>
      <c r="H14" s="6"/>
      <c r="I14" s="6"/>
      <c r="J14" s="6"/>
      <c r="K14" s="24"/>
    </row>
    <row r="15" spans="1:11">
      <c r="A15" s="4" t="s">
        <v>8</v>
      </c>
      <c r="B15" s="6">
        <v>20000</v>
      </c>
      <c r="C15" s="6">
        <v>20000</v>
      </c>
      <c r="D15" s="6">
        <v>20000</v>
      </c>
      <c r="E15" s="6">
        <f>D15*1.1</f>
        <v>22000</v>
      </c>
      <c r="F15" s="6">
        <f>E15*1.026</f>
        <v>22572</v>
      </c>
      <c r="G15" s="6">
        <f t="shared" si="1"/>
        <v>23294.304</v>
      </c>
      <c r="H15" s="6"/>
      <c r="I15" s="6"/>
      <c r="J15" s="6"/>
      <c r="K15" s="24"/>
    </row>
    <row r="16" spans="1:11">
      <c r="A16" s="4" t="s">
        <v>9</v>
      </c>
      <c r="B16" s="6">
        <v>35000</v>
      </c>
      <c r="C16" s="6">
        <v>28000</v>
      </c>
      <c r="D16" s="6">
        <v>28000</v>
      </c>
      <c r="E16" s="6">
        <f>D16*1.1</f>
        <v>30800.000000000004</v>
      </c>
      <c r="F16" s="6">
        <f>E16*1.026</f>
        <v>31600.800000000003</v>
      </c>
      <c r="G16" s="6">
        <f t="shared" si="1"/>
        <v>32612.025600000004</v>
      </c>
      <c r="H16" s="6"/>
      <c r="I16" s="6"/>
      <c r="J16" s="6"/>
      <c r="K16" s="24"/>
    </row>
    <row r="17" spans="1:11">
      <c r="A17" s="4" t="s">
        <v>10</v>
      </c>
      <c r="B17" s="6">
        <v>80000</v>
      </c>
      <c r="C17" s="6">
        <v>45000</v>
      </c>
      <c r="D17" s="6">
        <v>45000</v>
      </c>
      <c r="E17" s="6">
        <f>D17*1.1</f>
        <v>49500.000000000007</v>
      </c>
      <c r="F17" s="6">
        <f>E17*1.026</f>
        <v>50787.000000000007</v>
      </c>
      <c r="G17" s="6">
        <f t="shared" si="1"/>
        <v>52412.184000000008</v>
      </c>
      <c r="H17" s="6"/>
      <c r="I17" s="6"/>
      <c r="J17" s="6"/>
      <c r="K17" s="24"/>
    </row>
    <row r="18" spans="1:11">
      <c r="A18" s="4" t="s">
        <v>11</v>
      </c>
      <c r="B18" s="6">
        <v>0</v>
      </c>
      <c r="C18" s="6">
        <v>0</v>
      </c>
      <c r="D18" s="6">
        <v>0</v>
      </c>
      <c r="E18" s="6">
        <v>0</v>
      </c>
      <c r="F18" s="6">
        <v>75000</v>
      </c>
      <c r="G18" s="6">
        <f t="shared" si="1"/>
        <v>77400</v>
      </c>
      <c r="H18" s="6"/>
      <c r="I18" s="6"/>
      <c r="J18" s="6"/>
      <c r="K18" s="24"/>
    </row>
    <row r="19" spans="1:11">
      <c r="A19" s="4" t="s">
        <v>12</v>
      </c>
      <c r="B19" s="6">
        <v>0</v>
      </c>
      <c r="C19" s="6">
        <v>0</v>
      </c>
      <c r="D19" s="6">
        <v>0</v>
      </c>
      <c r="E19" s="6">
        <v>0</v>
      </c>
      <c r="F19" s="6">
        <f>F17-7000</f>
        <v>43787.000000000007</v>
      </c>
      <c r="G19" s="6">
        <f t="shared" si="1"/>
        <v>45188.184000000008</v>
      </c>
      <c r="H19" s="6"/>
      <c r="I19" s="6"/>
      <c r="J19" s="6"/>
      <c r="K19" s="24"/>
    </row>
    <row r="20" spans="1:11">
      <c r="A20" s="4" t="s">
        <v>203</v>
      </c>
      <c r="B20" s="6">
        <v>0</v>
      </c>
      <c r="C20" s="6">
        <v>0</v>
      </c>
      <c r="D20" s="6">
        <v>0</v>
      </c>
      <c r="E20" s="6">
        <v>0</v>
      </c>
      <c r="F20" s="6">
        <v>150000</v>
      </c>
      <c r="G20" s="6">
        <f t="shared" si="1"/>
        <v>154800</v>
      </c>
      <c r="H20" s="6"/>
      <c r="I20" s="6"/>
      <c r="J20" s="6"/>
      <c r="K20" s="24"/>
    </row>
    <row r="21" spans="1:11">
      <c r="A21" s="4"/>
      <c r="B21" s="6"/>
      <c r="C21" s="6"/>
      <c r="D21" s="6"/>
      <c r="E21" s="6"/>
      <c r="F21" s="6"/>
      <c r="G21" s="6"/>
      <c r="H21" s="6"/>
      <c r="I21" s="6"/>
      <c r="J21" s="6"/>
      <c r="K21" s="24"/>
    </row>
    <row r="22" spans="1:11">
      <c r="A22" s="13" t="s">
        <v>0</v>
      </c>
      <c r="B22" s="23">
        <v>1200</v>
      </c>
      <c r="C22" s="23">
        <v>1200</v>
      </c>
      <c r="D22" s="23">
        <v>1200</v>
      </c>
      <c r="E22" s="23">
        <v>0</v>
      </c>
      <c r="F22" s="23">
        <f>D22*1.026</f>
        <v>1231.2</v>
      </c>
      <c r="G22" s="23">
        <f t="shared" ref="G22:G29" si="2">F22*1.032</f>
        <v>1270.5984000000001</v>
      </c>
      <c r="H22" s="23"/>
      <c r="I22" s="23"/>
      <c r="J22" s="23"/>
      <c r="K22" s="24"/>
    </row>
    <row r="23" spans="1:11">
      <c r="A23" s="13" t="s">
        <v>1</v>
      </c>
      <c r="B23" s="23">
        <v>1500</v>
      </c>
      <c r="C23" s="23">
        <v>0</v>
      </c>
      <c r="D23" s="23">
        <v>1500</v>
      </c>
      <c r="E23" s="23">
        <v>0</v>
      </c>
      <c r="F23" s="23">
        <f>D23*1.026</f>
        <v>1539</v>
      </c>
      <c r="G23" s="23">
        <f t="shared" si="2"/>
        <v>1588.248</v>
      </c>
      <c r="H23" s="23"/>
      <c r="I23" s="23"/>
      <c r="J23" s="23"/>
      <c r="K23" s="24"/>
    </row>
    <row r="24" spans="1:11">
      <c r="A24" s="4" t="s">
        <v>227</v>
      </c>
      <c r="B24" s="6">
        <v>7000</v>
      </c>
      <c r="C24" s="6">
        <v>7000</v>
      </c>
      <c r="D24" s="6">
        <v>7000</v>
      </c>
      <c r="E24" s="6">
        <f t="shared" ref="E24:E29" si="3">D24*1.1</f>
        <v>7700.0000000000009</v>
      </c>
      <c r="F24" s="6">
        <f>E24*1.026</f>
        <v>7900.2000000000007</v>
      </c>
      <c r="G24" s="6">
        <f t="shared" si="2"/>
        <v>8153.0064000000011</v>
      </c>
      <c r="H24" s="6"/>
      <c r="I24" s="6"/>
      <c r="J24" s="6"/>
      <c r="K24" s="24"/>
    </row>
    <row r="25" spans="1:11">
      <c r="A25" s="4" t="s">
        <v>228</v>
      </c>
      <c r="B25" s="6">
        <v>14000</v>
      </c>
      <c r="C25" s="6">
        <v>14000</v>
      </c>
      <c r="D25" s="6">
        <v>14000</v>
      </c>
      <c r="E25" s="6">
        <f t="shared" si="3"/>
        <v>15400.000000000002</v>
      </c>
      <c r="F25" s="6">
        <f>E25*1.026</f>
        <v>15800.400000000001</v>
      </c>
      <c r="G25" s="6">
        <f t="shared" si="2"/>
        <v>16306.012800000002</v>
      </c>
      <c r="H25" s="6"/>
      <c r="I25" s="6"/>
      <c r="J25" s="6"/>
      <c r="K25" s="24"/>
    </row>
    <row r="26" spans="1:11">
      <c r="A26" s="4" t="s">
        <v>229</v>
      </c>
      <c r="B26" s="6">
        <v>20000</v>
      </c>
      <c r="C26" s="6">
        <v>20000</v>
      </c>
      <c r="D26" s="6">
        <v>20000</v>
      </c>
      <c r="E26" s="6">
        <f t="shared" si="3"/>
        <v>22000</v>
      </c>
      <c r="F26" s="6">
        <f>E26*1.026</f>
        <v>22572</v>
      </c>
      <c r="G26" s="6">
        <f t="shared" si="2"/>
        <v>23294.304</v>
      </c>
      <c r="H26" s="6"/>
      <c r="I26" s="6"/>
      <c r="J26" s="6"/>
      <c r="K26" s="24"/>
    </row>
    <row r="27" spans="1:11">
      <c r="A27" s="4" t="s">
        <v>346</v>
      </c>
      <c r="B27" s="6">
        <v>40000</v>
      </c>
      <c r="C27" s="6">
        <v>40000</v>
      </c>
      <c r="D27" s="6">
        <v>40000</v>
      </c>
      <c r="E27" s="6">
        <f t="shared" si="3"/>
        <v>44000</v>
      </c>
      <c r="F27" s="6">
        <f>E27*1.026</f>
        <v>45144</v>
      </c>
      <c r="G27" s="6">
        <f t="shared" si="2"/>
        <v>46588.608</v>
      </c>
      <c r="H27" s="6"/>
      <c r="I27" s="6"/>
      <c r="J27" s="6"/>
      <c r="K27" s="24"/>
    </row>
    <row r="28" spans="1:11">
      <c r="A28" s="4" t="s">
        <v>360</v>
      </c>
      <c r="B28" s="6">
        <v>100000</v>
      </c>
      <c r="C28" s="6">
        <v>65000</v>
      </c>
      <c r="D28" s="6">
        <v>65000</v>
      </c>
      <c r="E28" s="6">
        <f t="shared" si="3"/>
        <v>71500</v>
      </c>
      <c r="F28" s="6">
        <f>E28*1.026</f>
        <v>73359</v>
      </c>
      <c r="G28" s="6">
        <f t="shared" si="2"/>
        <v>75706.487999999998</v>
      </c>
      <c r="H28" s="6"/>
      <c r="I28" s="6"/>
      <c r="J28" s="6"/>
      <c r="K28" s="24"/>
    </row>
    <row r="29" spans="1:11">
      <c r="A29" s="4" t="s">
        <v>423</v>
      </c>
      <c r="B29" s="6">
        <v>0</v>
      </c>
      <c r="C29" s="6">
        <v>0</v>
      </c>
      <c r="D29" s="6">
        <v>0</v>
      </c>
      <c r="E29" s="6">
        <f t="shared" si="3"/>
        <v>0</v>
      </c>
      <c r="F29" s="6">
        <v>90288</v>
      </c>
      <c r="G29" s="6">
        <f t="shared" si="2"/>
        <v>93177.216</v>
      </c>
      <c r="H29" s="6"/>
      <c r="I29" s="6"/>
      <c r="J29" s="6"/>
      <c r="K29" s="24"/>
    </row>
    <row r="30" spans="1:11">
      <c r="A30" s="4" t="s">
        <v>444</v>
      </c>
      <c r="B30" s="6">
        <v>0</v>
      </c>
      <c r="C30" s="6">
        <v>0</v>
      </c>
      <c r="D30" s="6">
        <v>0</v>
      </c>
      <c r="E30" s="6">
        <v>0</v>
      </c>
      <c r="F30" s="6">
        <v>0</v>
      </c>
      <c r="G30" s="6">
        <v>39589</v>
      </c>
      <c r="H30" s="6"/>
      <c r="I30" s="6"/>
      <c r="J30" s="6"/>
      <c r="K30" s="24"/>
    </row>
    <row r="31" spans="1:11">
      <c r="A31" s="4"/>
      <c r="B31" s="6"/>
      <c r="C31" s="6"/>
      <c r="D31" s="6"/>
      <c r="E31" s="6"/>
      <c r="F31" s="6"/>
      <c r="G31" s="6"/>
      <c r="H31" s="6"/>
      <c r="I31" s="6"/>
      <c r="J31" s="6"/>
      <c r="K31" s="24"/>
    </row>
    <row r="32" spans="1:11">
      <c r="A32" s="13" t="s">
        <v>0</v>
      </c>
      <c r="B32" s="23">
        <v>1500</v>
      </c>
      <c r="C32" s="23">
        <v>1500</v>
      </c>
      <c r="D32" s="23">
        <v>1500</v>
      </c>
      <c r="E32" s="23">
        <v>0</v>
      </c>
      <c r="F32" s="23">
        <f>D32*1.026</f>
        <v>1539</v>
      </c>
      <c r="G32" s="23">
        <f>F32*1.032</f>
        <v>1588.248</v>
      </c>
      <c r="H32" s="23"/>
      <c r="I32" s="23"/>
      <c r="J32" s="23"/>
      <c r="K32" s="24"/>
    </row>
    <row r="33" spans="1:11">
      <c r="A33" s="4" t="s">
        <v>365</v>
      </c>
      <c r="B33" s="6">
        <v>29000</v>
      </c>
      <c r="C33" s="6">
        <v>29000</v>
      </c>
      <c r="D33" s="6">
        <v>29000</v>
      </c>
      <c r="E33" s="6">
        <f>D33*1.1</f>
        <v>31900.000000000004</v>
      </c>
      <c r="F33" s="6">
        <f>E33*1.026</f>
        <v>32729.400000000005</v>
      </c>
      <c r="G33" s="6">
        <f>F33*1.032</f>
        <v>33776.740800000007</v>
      </c>
      <c r="H33" s="6"/>
      <c r="I33" s="6"/>
      <c r="J33" s="6"/>
      <c r="K33" s="24"/>
    </row>
    <row r="34" spans="1:11">
      <c r="A34" s="4" t="s">
        <v>370</v>
      </c>
      <c r="B34" s="6">
        <v>39000</v>
      </c>
      <c r="C34" s="6">
        <v>39000</v>
      </c>
      <c r="D34" s="6">
        <v>39000</v>
      </c>
      <c r="E34" s="6">
        <f>D34*1.1</f>
        <v>42900</v>
      </c>
      <c r="F34" s="6">
        <f>E34*1.026</f>
        <v>44015.4</v>
      </c>
      <c r="G34" s="6">
        <f>F34*1.032</f>
        <v>45423.892800000001</v>
      </c>
      <c r="H34" s="6"/>
      <c r="I34" s="6"/>
      <c r="J34" s="6"/>
    </row>
    <row r="35" spans="1:11">
      <c r="A35" s="4" t="s">
        <v>371</v>
      </c>
      <c r="B35" s="6">
        <v>49000</v>
      </c>
      <c r="C35" s="6">
        <v>49000</v>
      </c>
      <c r="D35" s="6">
        <v>49000</v>
      </c>
      <c r="E35" s="6">
        <f>D35*1.1</f>
        <v>53900.000000000007</v>
      </c>
      <c r="F35" s="6">
        <f t="shared" ref="F35:F47" si="4">E35*1.026</f>
        <v>55301.400000000009</v>
      </c>
      <c r="G35" s="6">
        <f t="shared" ref="G35:G49" si="5">F35*1.032</f>
        <v>57071.044800000011</v>
      </c>
      <c r="H35" s="6"/>
      <c r="I35" s="6"/>
      <c r="J35" s="6"/>
    </row>
    <row r="36" spans="1:11">
      <c r="A36" s="4" t="s">
        <v>372</v>
      </c>
      <c r="B36" s="6">
        <v>59000</v>
      </c>
      <c r="C36" s="6">
        <v>51000</v>
      </c>
      <c r="D36" s="6">
        <v>51000</v>
      </c>
      <c r="E36" s="6">
        <f>D36*1.1</f>
        <v>56100.000000000007</v>
      </c>
      <c r="F36" s="6">
        <f t="shared" si="4"/>
        <v>57558.600000000006</v>
      </c>
      <c r="G36" s="6">
        <f t="shared" si="5"/>
        <v>59400.475200000008</v>
      </c>
      <c r="H36" s="6"/>
      <c r="I36" s="6"/>
      <c r="J36" s="6"/>
    </row>
    <row r="37" spans="1:11">
      <c r="A37" s="4" t="s">
        <v>373</v>
      </c>
      <c r="B37" s="6">
        <v>95000</v>
      </c>
      <c r="C37" s="6">
        <v>93000</v>
      </c>
      <c r="D37" s="6">
        <v>93000</v>
      </c>
      <c r="E37" s="6">
        <f t="shared" ref="E37:E49" si="6">D37*1.1</f>
        <v>102300.00000000001</v>
      </c>
      <c r="F37" s="6">
        <f t="shared" si="4"/>
        <v>104959.80000000002</v>
      </c>
      <c r="G37" s="6">
        <f t="shared" si="5"/>
        <v>108318.51360000002</v>
      </c>
      <c r="H37" s="6"/>
      <c r="I37" s="6"/>
      <c r="J37" s="6"/>
    </row>
    <row r="38" spans="1:11">
      <c r="A38" s="4" t="s">
        <v>374</v>
      </c>
      <c r="B38" s="6">
        <v>102000</v>
      </c>
      <c r="C38" s="6">
        <v>98000</v>
      </c>
      <c r="D38" s="6">
        <v>98000</v>
      </c>
      <c r="E38" s="6">
        <f t="shared" si="6"/>
        <v>107800.00000000001</v>
      </c>
      <c r="F38" s="6">
        <f t="shared" si="4"/>
        <v>110602.80000000002</v>
      </c>
      <c r="G38" s="6">
        <f t="shared" si="5"/>
        <v>114142.08960000002</v>
      </c>
      <c r="H38" s="6"/>
      <c r="I38" s="6"/>
      <c r="J38" s="6"/>
    </row>
    <row r="39" spans="1:11">
      <c r="A39" s="4" t="s">
        <v>375</v>
      </c>
      <c r="B39" s="6">
        <v>59000</v>
      </c>
      <c r="C39" s="6">
        <v>55000</v>
      </c>
      <c r="D39" s="6">
        <v>55000</v>
      </c>
      <c r="E39" s="6">
        <f t="shared" si="6"/>
        <v>60500.000000000007</v>
      </c>
      <c r="F39" s="6">
        <f t="shared" si="4"/>
        <v>62073.000000000007</v>
      </c>
      <c r="G39" s="6">
        <f t="shared" si="5"/>
        <v>64059.33600000001</v>
      </c>
      <c r="H39" s="6"/>
      <c r="I39" s="6"/>
      <c r="J39" s="6"/>
    </row>
    <row r="40" spans="1:11">
      <c r="A40" s="4" t="s">
        <v>376</v>
      </c>
      <c r="B40" s="6">
        <v>88000</v>
      </c>
      <c r="C40" s="6">
        <v>82000</v>
      </c>
      <c r="D40" s="6">
        <v>82000</v>
      </c>
      <c r="E40" s="6">
        <f t="shared" si="6"/>
        <v>90200.000000000015</v>
      </c>
      <c r="F40" s="6">
        <f t="shared" si="4"/>
        <v>92545.200000000012</v>
      </c>
      <c r="G40" s="6">
        <f t="shared" si="5"/>
        <v>95506.646400000012</v>
      </c>
      <c r="H40" s="6"/>
      <c r="I40" s="6"/>
      <c r="J40" s="6"/>
    </row>
    <row r="41" spans="1:11">
      <c r="A41" s="4" t="s">
        <v>377</v>
      </c>
      <c r="B41" s="6">
        <v>95000</v>
      </c>
      <c r="C41" s="6">
        <v>89000</v>
      </c>
      <c r="D41" s="6">
        <v>89000</v>
      </c>
      <c r="E41" s="6">
        <f t="shared" si="6"/>
        <v>97900.000000000015</v>
      </c>
      <c r="F41" s="6">
        <f t="shared" si="4"/>
        <v>100445.40000000002</v>
      </c>
      <c r="G41" s="6">
        <f t="shared" si="5"/>
        <v>103659.65280000003</v>
      </c>
      <c r="H41" s="6"/>
      <c r="I41" s="6"/>
      <c r="J41" s="6"/>
    </row>
    <row r="42" spans="1:11">
      <c r="A42" s="4" t="s">
        <v>378</v>
      </c>
      <c r="B42" s="6">
        <v>79000</v>
      </c>
      <c r="C42" s="6">
        <v>78000</v>
      </c>
      <c r="D42" s="6">
        <v>78000</v>
      </c>
      <c r="E42" s="6">
        <f t="shared" si="6"/>
        <v>85800</v>
      </c>
      <c r="F42" s="6">
        <f t="shared" si="4"/>
        <v>88030.8</v>
      </c>
      <c r="G42" s="6">
        <f t="shared" si="5"/>
        <v>90847.785600000003</v>
      </c>
      <c r="H42" s="6"/>
      <c r="I42" s="6"/>
      <c r="J42" s="6"/>
    </row>
    <row r="43" spans="1:11">
      <c r="A43" s="4" t="s">
        <v>379</v>
      </c>
      <c r="B43" s="6">
        <v>86000</v>
      </c>
      <c r="C43" s="6">
        <v>81000</v>
      </c>
      <c r="D43" s="6">
        <v>81000</v>
      </c>
      <c r="E43" s="6">
        <f t="shared" si="6"/>
        <v>89100</v>
      </c>
      <c r="F43" s="6">
        <f t="shared" si="4"/>
        <v>91416.6</v>
      </c>
      <c r="G43" s="6">
        <f t="shared" si="5"/>
        <v>94341.931200000006</v>
      </c>
      <c r="H43" s="6"/>
      <c r="I43" s="6"/>
      <c r="J43" s="6"/>
    </row>
    <row r="44" spans="1:11">
      <c r="A44" s="4" t="s">
        <v>380</v>
      </c>
      <c r="B44" s="6">
        <v>29000</v>
      </c>
      <c r="C44" s="6">
        <v>24000</v>
      </c>
      <c r="D44" s="6">
        <v>24000</v>
      </c>
      <c r="E44" s="6">
        <f t="shared" si="6"/>
        <v>26400.000000000004</v>
      </c>
      <c r="F44" s="6">
        <f t="shared" si="4"/>
        <v>27086.400000000005</v>
      </c>
      <c r="G44" s="6">
        <f t="shared" si="5"/>
        <v>27953.164800000006</v>
      </c>
      <c r="H44" s="6"/>
      <c r="I44" s="6"/>
      <c r="J44" s="6"/>
    </row>
    <row r="45" spans="1:11">
      <c r="A45" s="4" t="s">
        <v>381</v>
      </c>
      <c r="B45" s="6">
        <v>49000</v>
      </c>
      <c r="C45" s="6">
        <v>30000</v>
      </c>
      <c r="D45" s="6">
        <v>30000</v>
      </c>
      <c r="E45" s="6">
        <f t="shared" si="6"/>
        <v>33000</v>
      </c>
      <c r="F45" s="6">
        <f t="shared" si="4"/>
        <v>33858</v>
      </c>
      <c r="G45" s="6">
        <f t="shared" si="5"/>
        <v>34941.455999999998</v>
      </c>
      <c r="H45" s="6"/>
      <c r="I45" s="6"/>
      <c r="J45" s="6"/>
    </row>
    <row r="46" spans="1:11">
      <c r="A46" s="4" t="s">
        <v>382</v>
      </c>
      <c r="B46" s="6">
        <v>10000</v>
      </c>
      <c r="C46" s="6">
        <v>5000</v>
      </c>
      <c r="D46" s="6">
        <v>5000</v>
      </c>
      <c r="E46" s="6">
        <f t="shared" si="6"/>
        <v>5500</v>
      </c>
      <c r="F46" s="6">
        <f t="shared" si="4"/>
        <v>5643</v>
      </c>
      <c r="G46" s="6">
        <f t="shared" si="5"/>
        <v>5823.576</v>
      </c>
      <c r="H46" s="6"/>
      <c r="I46" s="6"/>
      <c r="J46" s="6"/>
    </row>
    <row r="47" spans="1:11">
      <c r="A47" s="4" t="s">
        <v>383</v>
      </c>
      <c r="B47" s="6">
        <v>16000</v>
      </c>
      <c r="C47" s="6">
        <v>10000</v>
      </c>
      <c r="D47" s="6">
        <v>10000</v>
      </c>
      <c r="E47" s="6">
        <f t="shared" si="6"/>
        <v>11000</v>
      </c>
      <c r="F47" s="6">
        <f t="shared" si="4"/>
        <v>11286</v>
      </c>
      <c r="G47" s="6">
        <f t="shared" si="5"/>
        <v>11647.152</v>
      </c>
      <c r="H47" s="6"/>
      <c r="I47" s="6"/>
      <c r="J47" s="6"/>
    </row>
    <row r="48" spans="1:11">
      <c r="A48" s="4" t="s">
        <v>411</v>
      </c>
      <c r="B48" s="6">
        <v>0</v>
      </c>
      <c r="C48" s="6">
        <v>0</v>
      </c>
      <c r="D48" s="6">
        <v>0</v>
      </c>
      <c r="E48" s="6">
        <f t="shared" si="6"/>
        <v>0</v>
      </c>
      <c r="F48" s="6">
        <v>41000</v>
      </c>
      <c r="G48" s="6">
        <f t="shared" si="5"/>
        <v>42312</v>
      </c>
      <c r="H48" s="6"/>
      <c r="I48" s="6"/>
      <c r="J48" s="6"/>
    </row>
    <row r="49" spans="1:10">
      <c r="A49" s="4" t="s">
        <v>412</v>
      </c>
      <c r="B49" s="6">
        <v>0</v>
      </c>
      <c r="C49" s="6">
        <v>0</v>
      </c>
      <c r="D49" s="6">
        <v>0</v>
      </c>
      <c r="E49" s="6">
        <f t="shared" si="6"/>
        <v>0</v>
      </c>
      <c r="F49" s="6">
        <v>51000</v>
      </c>
      <c r="G49" s="6">
        <f t="shared" si="5"/>
        <v>52632</v>
      </c>
      <c r="H49" s="6"/>
      <c r="I49" s="6"/>
      <c r="J49" s="6"/>
    </row>
    <row r="50" spans="1:10">
      <c r="A50" s="4" t="s">
        <v>442</v>
      </c>
      <c r="B50" s="6">
        <v>0</v>
      </c>
      <c r="C50" s="6">
        <v>0</v>
      </c>
      <c r="D50" s="6">
        <v>0</v>
      </c>
      <c r="E50" s="6">
        <v>0</v>
      </c>
      <c r="F50" s="6">
        <v>0</v>
      </c>
      <c r="G50" s="6">
        <v>50071</v>
      </c>
      <c r="H50" s="6"/>
      <c r="I50" s="6"/>
      <c r="J50" s="6"/>
    </row>
    <row r="51" spans="1:10">
      <c r="A51" s="4"/>
      <c r="B51" s="6"/>
      <c r="C51" s="6"/>
      <c r="D51" s="6"/>
      <c r="E51" s="6"/>
      <c r="F51" s="6"/>
      <c r="G51" s="6"/>
      <c r="H51" s="6"/>
      <c r="I51" s="6"/>
      <c r="J51" s="6"/>
    </row>
    <row r="52" spans="1:10">
      <c r="A52" s="4"/>
      <c r="B52" s="6"/>
      <c r="C52" s="6"/>
      <c r="D52" s="6"/>
      <c r="E52" s="6"/>
      <c r="F52" s="6"/>
      <c r="G52" s="6"/>
      <c r="H52" s="6"/>
      <c r="I52" s="6"/>
      <c r="J52" s="6"/>
    </row>
  </sheetData>
  <phoneticPr fontId="6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C0C6C4-337A-41E6-B71C-33BC285DAC37}">
  <dimension ref="A1:V80"/>
  <sheetViews>
    <sheetView workbookViewId="0">
      <selection activeCell="B3" sqref="B3"/>
    </sheetView>
  </sheetViews>
  <sheetFormatPr defaultRowHeight="15"/>
  <cols>
    <col min="1" max="1" width="19.5703125" bestFit="1" customWidth="1"/>
    <col min="2" max="2" width="41.85546875" bestFit="1" customWidth="1"/>
    <col min="3" max="3" width="12.140625" bestFit="1" customWidth="1"/>
    <col min="4" max="4" width="12" bestFit="1" customWidth="1"/>
    <col min="5" max="5" width="11.140625" bestFit="1" customWidth="1"/>
    <col min="6" max="6" width="16" customWidth="1"/>
    <col min="7" max="7" width="15.5703125" bestFit="1" customWidth="1"/>
    <col min="8" max="8" width="15.5703125" customWidth="1"/>
    <col min="9" max="9" width="21.5703125" bestFit="1" customWidth="1"/>
  </cols>
  <sheetData>
    <row r="1" spans="1:11">
      <c r="A1" s="1" t="s">
        <v>200</v>
      </c>
    </row>
    <row r="2" spans="1:11">
      <c r="B2" s="12"/>
      <c r="C2" s="12"/>
      <c r="D2" s="12"/>
      <c r="E2" s="12"/>
      <c r="F2" s="12"/>
    </row>
    <row r="3" spans="1:11">
      <c r="A3" s="1"/>
    </row>
    <row r="4" spans="1:11" ht="45">
      <c r="A4" s="3" t="s">
        <v>424</v>
      </c>
      <c r="B4" s="4"/>
      <c r="C4" s="4"/>
      <c r="D4" s="4"/>
      <c r="E4" s="4"/>
      <c r="F4" s="4"/>
      <c r="G4" s="4"/>
      <c r="H4" s="4"/>
      <c r="I4" s="4"/>
    </row>
    <row r="5" spans="1:11" ht="45">
      <c r="A5" s="4"/>
      <c r="B5" s="5" t="s">
        <v>14</v>
      </c>
      <c r="C5" s="3" t="s">
        <v>417</v>
      </c>
      <c r="D5" s="3" t="s">
        <v>437</v>
      </c>
      <c r="E5" s="3" t="s">
        <v>436</v>
      </c>
      <c r="F5" s="3" t="s">
        <v>418</v>
      </c>
      <c r="G5" s="3" t="s">
        <v>419</v>
      </c>
      <c r="H5" s="3" t="s">
        <v>420</v>
      </c>
      <c r="I5" s="5" t="s">
        <v>138</v>
      </c>
      <c r="K5" s="26"/>
    </row>
    <row r="6" spans="1:11">
      <c r="A6" s="5" t="s">
        <v>0</v>
      </c>
      <c r="B6" s="5"/>
      <c r="C6" s="6">
        <v>1200</v>
      </c>
      <c r="D6" s="27">
        <v>1200</v>
      </c>
      <c r="E6" s="27">
        <v>1200</v>
      </c>
      <c r="F6" s="27">
        <v>0</v>
      </c>
      <c r="G6" s="27">
        <f>E6*1.026</f>
        <v>1231.2</v>
      </c>
      <c r="H6" s="27">
        <f>G6*1.032</f>
        <v>1270.5984000000001</v>
      </c>
      <c r="I6" s="28"/>
      <c r="J6" s="29"/>
    </row>
    <row r="7" spans="1:11">
      <c r="A7" s="4" t="s">
        <v>13</v>
      </c>
      <c r="B7" s="4" t="s">
        <v>15</v>
      </c>
      <c r="C7" s="6"/>
      <c r="D7" s="27"/>
      <c r="E7" s="27"/>
      <c r="F7" s="27"/>
      <c r="G7" s="27"/>
      <c r="H7" s="27"/>
      <c r="I7" s="4" t="s">
        <v>139</v>
      </c>
    </row>
    <row r="8" spans="1:11">
      <c r="A8" s="4"/>
      <c r="B8" s="4"/>
      <c r="C8" s="6"/>
      <c r="D8" s="27"/>
      <c r="E8" s="27"/>
      <c r="F8" s="27"/>
      <c r="G8" s="27"/>
      <c r="H8" s="27"/>
      <c r="I8" s="4"/>
    </row>
    <row r="9" spans="1:11">
      <c r="A9" s="5" t="s">
        <v>1</v>
      </c>
      <c r="B9" s="4"/>
      <c r="C9" s="6">
        <v>1500</v>
      </c>
      <c r="D9" s="27">
        <v>0</v>
      </c>
      <c r="E9" s="27">
        <v>1500</v>
      </c>
      <c r="F9" s="27">
        <v>0</v>
      </c>
      <c r="G9" s="27">
        <f>E9*1.026</f>
        <v>1539</v>
      </c>
      <c r="H9" s="27">
        <f>G9*1.032</f>
        <v>1588.248</v>
      </c>
      <c r="I9" s="4"/>
    </row>
    <row r="10" spans="1:11">
      <c r="A10" s="4" t="s">
        <v>16</v>
      </c>
      <c r="B10" s="4" t="s">
        <v>17</v>
      </c>
      <c r="C10" s="6"/>
      <c r="D10" s="27"/>
      <c r="E10" s="27"/>
      <c r="F10" s="27"/>
      <c r="G10" s="27"/>
      <c r="H10" s="27"/>
      <c r="I10" s="4" t="s">
        <v>139</v>
      </c>
    </row>
    <row r="11" spans="1:11">
      <c r="A11" s="5"/>
      <c r="B11" s="4"/>
      <c r="C11" s="6"/>
      <c r="D11" s="27"/>
      <c r="E11" s="27"/>
      <c r="F11" s="27"/>
      <c r="G11" s="27"/>
      <c r="H11" s="27"/>
      <c r="I11" s="4"/>
    </row>
    <row r="12" spans="1:11">
      <c r="A12" s="5" t="s">
        <v>2</v>
      </c>
      <c r="B12" s="4"/>
      <c r="C12" s="6">
        <v>10000</v>
      </c>
      <c r="D12" s="27">
        <v>10000</v>
      </c>
      <c r="E12" s="27">
        <v>10000</v>
      </c>
      <c r="F12" s="27">
        <f>E12*1.1</f>
        <v>11000</v>
      </c>
      <c r="G12" s="27">
        <f>F12*1.026</f>
        <v>11286</v>
      </c>
      <c r="H12" s="27">
        <f>G12*1.032</f>
        <v>11647.152</v>
      </c>
      <c r="I12" s="28"/>
      <c r="J12" s="29"/>
    </row>
    <row r="13" spans="1:11">
      <c r="A13" s="8" t="s">
        <v>18</v>
      </c>
      <c r="B13" s="9" t="s">
        <v>19</v>
      </c>
      <c r="C13" s="6"/>
      <c r="D13" s="27"/>
      <c r="E13" s="27"/>
      <c r="F13" s="27"/>
      <c r="G13" s="27"/>
      <c r="H13" s="27"/>
      <c r="I13" s="4" t="s">
        <v>139</v>
      </c>
    </row>
    <row r="14" spans="1:11">
      <c r="A14" s="8" t="s">
        <v>20</v>
      </c>
      <c r="B14" s="9" t="s">
        <v>21</v>
      </c>
      <c r="C14" s="6"/>
      <c r="D14" s="27"/>
      <c r="E14" s="27"/>
      <c r="F14" s="27"/>
      <c r="G14" s="27"/>
      <c r="H14" s="27"/>
      <c r="I14" s="4" t="s">
        <v>139</v>
      </c>
    </row>
    <row r="15" spans="1:11">
      <c r="A15" s="8" t="s">
        <v>22</v>
      </c>
      <c r="B15" s="9" t="s">
        <v>23</v>
      </c>
      <c r="C15" s="6"/>
      <c r="D15" s="27"/>
      <c r="E15" s="27"/>
      <c r="F15" s="27"/>
      <c r="G15" s="27"/>
      <c r="H15" s="27"/>
      <c r="I15" s="4" t="s">
        <v>139</v>
      </c>
    </row>
    <row r="16" spans="1:11">
      <c r="A16" s="8" t="s">
        <v>24</v>
      </c>
      <c r="B16" s="9" t="s">
        <v>25</v>
      </c>
      <c r="C16" s="6"/>
      <c r="D16" s="27"/>
      <c r="E16" s="27"/>
      <c r="F16" s="27"/>
      <c r="G16" s="27"/>
      <c r="H16" s="27"/>
      <c r="I16" s="4" t="s">
        <v>139</v>
      </c>
    </row>
    <row r="17" spans="1:9">
      <c r="A17" s="8" t="s">
        <v>26</v>
      </c>
      <c r="B17" s="9" t="s">
        <v>27</v>
      </c>
      <c r="C17" s="6"/>
      <c r="D17" s="27"/>
      <c r="E17" s="27"/>
      <c r="F17" s="27"/>
      <c r="G17" s="27"/>
      <c r="H17" s="27"/>
      <c r="I17" s="4" t="s">
        <v>139</v>
      </c>
    </row>
    <row r="18" spans="1:9">
      <c r="A18" s="4"/>
      <c r="B18" s="4"/>
      <c r="C18" s="6"/>
      <c r="D18" s="27"/>
      <c r="E18" s="27"/>
      <c r="F18" s="27"/>
      <c r="G18" s="27"/>
      <c r="H18" s="27"/>
      <c r="I18" s="4"/>
    </row>
    <row r="19" spans="1:9">
      <c r="A19" s="5" t="s">
        <v>3</v>
      </c>
      <c r="B19" s="4"/>
      <c r="C19" s="6">
        <v>25000</v>
      </c>
      <c r="D19" s="27">
        <v>25000</v>
      </c>
      <c r="E19" s="27">
        <v>25000</v>
      </c>
      <c r="F19" s="27">
        <f>E19*1.1</f>
        <v>27500.000000000004</v>
      </c>
      <c r="G19" s="27">
        <f>F19*1.026</f>
        <v>28215.000000000004</v>
      </c>
      <c r="H19" s="27">
        <f>G19*1.032</f>
        <v>29117.880000000005</v>
      </c>
      <c r="I19" s="4"/>
    </row>
    <row r="20" spans="1:9">
      <c r="A20" s="8" t="s">
        <v>28</v>
      </c>
      <c r="B20" s="9" t="s">
        <v>29</v>
      </c>
      <c r="C20" s="6"/>
      <c r="D20" s="27"/>
      <c r="E20" s="27"/>
      <c r="F20" s="27"/>
      <c r="G20" s="27"/>
      <c r="H20" s="27"/>
      <c r="I20" s="4" t="s">
        <v>139</v>
      </c>
    </row>
    <row r="21" spans="1:9">
      <c r="A21" s="8" t="s">
        <v>30</v>
      </c>
      <c r="B21" s="9" t="s">
        <v>31</v>
      </c>
      <c r="C21" s="6"/>
      <c r="D21" s="27"/>
      <c r="E21" s="27"/>
      <c r="F21" s="27"/>
      <c r="G21" s="27"/>
      <c r="H21" s="27"/>
      <c r="I21" s="4" t="s">
        <v>139</v>
      </c>
    </row>
    <row r="22" spans="1:9">
      <c r="A22" s="8" t="s">
        <v>32</v>
      </c>
      <c r="B22" s="9" t="s">
        <v>33</v>
      </c>
      <c r="C22" s="6"/>
      <c r="D22" s="27"/>
      <c r="E22" s="27"/>
      <c r="F22" s="27"/>
      <c r="G22" s="27"/>
      <c r="H22" s="27"/>
      <c r="I22" s="4" t="s">
        <v>139</v>
      </c>
    </row>
    <row r="23" spans="1:9">
      <c r="A23" s="8" t="s">
        <v>34</v>
      </c>
      <c r="B23" s="9" t="s">
        <v>35</v>
      </c>
      <c r="C23" s="6"/>
      <c r="D23" s="27"/>
      <c r="E23" s="27"/>
      <c r="F23" s="27"/>
      <c r="G23" s="27"/>
      <c r="H23" s="27"/>
      <c r="I23" s="4" t="s">
        <v>139</v>
      </c>
    </row>
    <row r="24" spans="1:9">
      <c r="A24" s="8" t="s">
        <v>36</v>
      </c>
      <c r="B24" s="9" t="s">
        <v>37</v>
      </c>
      <c r="C24" s="6"/>
      <c r="D24" s="27"/>
      <c r="E24" s="27"/>
      <c r="F24" s="27"/>
      <c r="G24" s="27"/>
      <c r="H24" s="27"/>
      <c r="I24" s="4" t="s">
        <v>139</v>
      </c>
    </row>
    <row r="25" spans="1:9">
      <c r="A25" s="8" t="s">
        <v>38</v>
      </c>
      <c r="B25" s="9" t="s">
        <v>39</v>
      </c>
      <c r="C25" s="6"/>
      <c r="D25" s="27"/>
      <c r="E25" s="27"/>
      <c r="F25" s="27"/>
      <c r="G25" s="27"/>
      <c r="H25" s="27"/>
      <c r="I25" s="4" t="s">
        <v>139</v>
      </c>
    </row>
    <row r="26" spans="1:9">
      <c r="A26" s="8" t="s">
        <v>40</v>
      </c>
      <c r="B26" s="9" t="s">
        <v>41</v>
      </c>
      <c r="C26" s="6"/>
      <c r="D26" s="27"/>
      <c r="E26" s="27"/>
      <c r="F26" s="27"/>
      <c r="G26" s="27"/>
      <c r="H26" s="27"/>
      <c r="I26" s="4" t="s">
        <v>139</v>
      </c>
    </row>
    <row r="27" spans="1:9">
      <c r="A27" s="8" t="s">
        <v>42</v>
      </c>
      <c r="B27" s="9" t="s">
        <v>43</v>
      </c>
      <c r="C27" s="6"/>
      <c r="D27" s="27"/>
      <c r="E27" s="27"/>
      <c r="F27" s="27"/>
      <c r="G27" s="27"/>
      <c r="H27" s="27"/>
      <c r="I27" s="4" t="s">
        <v>139</v>
      </c>
    </row>
    <row r="28" spans="1:9">
      <c r="A28" s="8" t="s">
        <v>44</v>
      </c>
      <c r="B28" s="9" t="s">
        <v>45</v>
      </c>
      <c r="C28" s="6"/>
      <c r="D28" s="27"/>
      <c r="E28" s="27"/>
      <c r="F28" s="27"/>
      <c r="G28" s="27"/>
      <c r="H28" s="27"/>
      <c r="I28" s="4" t="s">
        <v>139</v>
      </c>
    </row>
    <row r="29" spans="1:9">
      <c r="A29" s="8" t="s">
        <v>46</v>
      </c>
      <c r="B29" s="9" t="s">
        <v>47</v>
      </c>
      <c r="C29" s="6"/>
      <c r="D29" s="27"/>
      <c r="E29" s="27"/>
      <c r="F29" s="27"/>
      <c r="G29" s="27"/>
      <c r="H29" s="27"/>
      <c r="I29" s="4" t="s">
        <v>139</v>
      </c>
    </row>
    <row r="30" spans="1:9">
      <c r="A30" s="8" t="s">
        <v>48</v>
      </c>
      <c r="B30" s="9" t="s">
        <v>49</v>
      </c>
      <c r="C30" s="6"/>
      <c r="D30" s="27"/>
      <c r="E30" s="27"/>
      <c r="F30" s="27"/>
      <c r="G30" s="27"/>
      <c r="H30" s="27"/>
      <c r="I30" s="4" t="s">
        <v>139</v>
      </c>
    </row>
    <row r="31" spans="1:9">
      <c r="A31" s="8" t="s">
        <v>50</v>
      </c>
      <c r="B31" s="9" t="s">
        <v>51</v>
      </c>
      <c r="C31" s="6"/>
      <c r="D31" s="27"/>
      <c r="E31" s="27"/>
      <c r="F31" s="27"/>
      <c r="G31" s="27"/>
      <c r="H31" s="27"/>
      <c r="I31" s="4" t="s">
        <v>139</v>
      </c>
    </row>
    <row r="32" spans="1:9">
      <c r="A32" s="8" t="s">
        <v>52</v>
      </c>
      <c r="B32" s="9" t="s">
        <v>53</v>
      </c>
      <c r="C32" s="6"/>
      <c r="D32" s="27"/>
      <c r="E32" s="27"/>
      <c r="F32" s="27"/>
      <c r="G32" s="27"/>
      <c r="H32" s="27"/>
      <c r="I32" s="4" t="s">
        <v>139</v>
      </c>
    </row>
    <row r="33" spans="1:9">
      <c r="A33" s="8" t="s">
        <v>54</v>
      </c>
      <c r="B33" s="9" t="s">
        <v>55</v>
      </c>
      <c r="C33" s="6"/>
      <c r="D33" s="27"/>
      <c r="E33" s="27"/>
      <c r="F33" s="27"/>
      <c r="G33" s="27"/>
      <c r="H33" s="27"/>
      <c r="I33" s="4" t="s">
        <v>139</v>
      </c>
    </row>
    <row r="34" spans="1:9">
      <c r="A34" s="8" t="s">
        <v>56</v>
      </c>
      <c r="B34" s="9" t="s">
        <v>57</v>
      </c>
      <c r="C34" s="6"/>
      <c r="D34" s="27"/>
      <c r="E34" s="27"/>
      <c r="F34" s="27"/>
      <c r="G34" s="27"/>
      <c r="H34" s="27"/>
      <c r="I34" s="4" t="s">
        <v>139</v>
      </c>
    </row>
    <row r="35" spans="1:9">
      <c r="A35" s="8" t="s">
        <v>58</v>
      </c>
      <c r="B35" s="9" t="s">
        <v>59</v>
      </c>
      <c r="C35" s="6"/>
      <c r="D35" s="27"/>
      <c r="E35" s="27"/>
      <c r="F35" s="27"/>
      <c r="G35" s="27"/>
      <c r="H35" s="27"/>
      <c r="I35" s="4" t="s">
        <v>139</v>
      </c>
    </row>
    <row r="36" spans="1:9">
      <c r="A36" s="8" t="s">
        <v>60</v>
      </c>
      <c r="B36" s="9" t="s">
        <v>61</v>
      </c>
      <c r="C36" s="6"/>
      <c r="D36" s="27"/>
      <c r="E36" s="27"/>
      <c r="F36" s="27"/>
      <c r="G36" s="27"/>
      <c r="H36" s="27"/>
      <c r="I36" s="4" t="s">
        <v>139</v>
      </c>
    </row>
    <row r="37" spans="1:9">
      <c r="A37" s="8" t="s">
        <v>62</v>
      </c>
      <c r="B37" s="9" t="s">
        <v>63</v>
      </c>
      <c r="C37" s="6"/>
      <c r="D37" s="27"/>
      <c r="E37" s="27"/>
      <c r="F37" s="27"/>
      <c r="G37" s="27"/>
      <c r="H37" s="27"/>
      <c r="I37" s="4" t="s">
        <v>139</v>
      </c>
    </row>
    <row r="38" spans="1:9">
      <c r="A38" s="8" t="s">
        <v>64</v>
      </c>
      <c r="B38" s="9" t="s">
        <v>65</v>
      </c>
      <c r="C38" s="6"/>
      <c r="D38" s="27"/>
      <c r="E38" s="27"/>
      <c r="F38" s="27"/>
      <c r="G38" s="27"/>
      <c r="H38" s="27"/>
      <c r="I38" s="4" t="s">
        <v>139</v>
      </c>
    </row>
    <row r="39" spans="1:9">
      <c r="A39" s="8" t="s">
        <v>66</v>
      </c>
      <c r="B39" s="9" t="s">
        <v>67</v>
      </c>
      <c r="C39" s="6"/>
      <c r="D39" s="27"/>
      <c r="E39" s="27"/>
      <c r="F39" s="27"/>
      <c r="G39" s="27"/>
      <c r="H39" s="27"/>
      <c r="I39" s="4" t="s">
        <v>139</v>
      </c>
    </row>
    <row r="40" spans="1:9">
      <c r="A40" s="4"/>
      <c r="B40" s="4"/>
      <c r="C40" s="6"/>
      <c r="D40" s="27"/>
      <c r="E40" s="27"/>
      <c r="F40" s="27"/>
      <c r="G40" s="27"/>
      <c r="H40" s="27"/>
      <c r="I40" s="4"/>
    </row>
    <row r="41" spans="1:9">
      <c r="A41" s="5" t="s">
        <v>4</v>
      </c>
      <c r="B41" s="4"/>
      <c r="C41" s="6">
        <v>30000</v>
      </c>
      <c r="D41" s="27">
        <v>27000</v>
      </c>
      <c r="E41" s="27">
        <v>27000</v>
      </c>
      <c r="F41" s="27">
        <f>E41*1.1</f>
        <v>29700.000000000004</v>
      </c>
      <c r="G41" s="27">
        <f>F41*1.026</f>
        <v>30472.200000000004</v>
      </c>
      <c r="H41" s="27">
        <f>G41*1.032</f>
        <v>31447.310400000006</v>
      </c>
      <c r="I41" s="4"/>
    </row>
    <row r="42" spans="1:9">
      <c r="A42" s="8" t="s">
        <v>68</v>
      </c>
      <c r="B42" s="9" t="s">
        <v>69</v>
      </c>
      <c r="C42" s="6"/>
      <c r="D42" s="27"/>
      <c r="E42" s="27"/>
      <c r="F42" s="27"/>
      <c r="G42" s="27"/>
      <c r="H42" s="27"/>
      <c r="I42" s="4" t="s">
        <v>139</v>
      </c>
    </row>
    <row r="43" spans="1:9">
      <c r="A43" s="8" t="s">
        <v>70</v>
      </c>
      <c r="B43" s="9" t="s">
        <v>71</v>
      </c>
      <c r="C43" s="6"/>
      <c r="D43" s="27"/>
      <c r="E43" s="27"/>
      <c r="F43" s="27"/>
      <c r="G43" s="27"/>
      <c r="H43" s="27"/>
      <c r="I43" s="4" t="s">
        <v>139</v>
      </c>
    </row>
    <row r="44" spans="1:9">
      <c r="A44" s="8" t="s">
        <v>72</v>
      </c>
      <c r="B44" s="9" t="s">
        <v>73</v>
      </c>
      <c r="C44" s="6"/>
      <c r="D44" s="27"/>
      <c r="E44" s="27"/>
      <c r="F44" s="27"/>
      <c r="G44" s="27"/>
      <c r="H44" s="27"/>
      <c r="I44" s="4" t="s">
        <v>139</v>
      </c>
    </row>
    <row r="45" spans="1:9">
      <c r="A45" s="8" t="s">
        <v>74</v>
      </c>
      <c r="B45" s="9" t="s">
        <v>75</v>
      </c>
      <c r="C45" s="6"/>
      <c r="D45" s="27"/>
      <c r="E45" s="27"/>
      <c r="F45" s="27"/>
      <c r="G45" s="27"/>
      <c r="H45" s="27"/>
      <c r="I45" s="4" t="s">
        <v>139</v>
      </c>
    </row>
    <row r="46" spans="1:9">
      <c r="A46" s="8" t="s">
        <v>76</v>
      </c>
      <c r="B46" s="9" t="s">
        <v>77</v>
      </c>
      <c r="C46" s="6"/>
      <c r="D46" s="27"/>
      <c r="E46" s="27"/>
      <c r="F46" s="27"/>
      <c r="G46" s="27"/>
      <c r="H46" s="27"/>
      <c r="I46" s="4" t="s">
        <v>139</v>
      </c>
    </row>
    <row r="47" spans="1:9">
      <c r="A47" s="8" t="s">
        <v>78</v>
      </c>
      <c r="B47" s="9" t="s">
        <v>79</v>
      </c>
      <c r="C47" s="6"/>
      <c r="D47" s="27"/>
      <c r="E47" s="27"/>
      <c r="F47" s="27"/>
      <c r="G47" s="27"/>
      <c r="H47" s="27"/>
      <c r="I47" s="4" t="s">
        <v>139</v>
      </c>
    </row>
    <row r="48" spans="1:9">
      <c r="A48" s="8" t="s">
        <v>80</v>
      </c>
      <c r="B48" s="9" t="s">
        <v>81</v>
      </c>
      <c r="C48" s="6"/>
      <c r="D48" s="27"/>
      <c r="E48" s="27"/>
      <c r="F48" s="27"/>
      <c r="G48" s="27"/>
      <c r="H48" s="27"/>
      <c r="I48" s="4" t="s">
        <v>139</v>
      </c>
    </row>
    <row r="49" spans="1:9">
      <c r="A49" s="8" t="s">
        <v>82</v>
      </c>
      <c r="B49" s="9" t="s">
        <v>83</v>
      </c>
      <c r="C49" s="6"/>
      <c r="D49" s="27"/>
      <c r="E49" s="27"/>
      <c r="F49" s="27"/>
      <c r="G49" s="27"/>
      <c r="H49" s="27"/>
      <c r="I49" s="4" t="s">
        <v>139</v>
      </c>
    </row>
    <row r="50" spans="1:9">
      <c r="A50" s="8" t="s">
        <v>84</v>
      </c>
      <c r="B50" s="9" t="s">
        <v>85</v>
      </c>
      <c r="C50" s="6"/>
      <c r="D50" s="27"/>
      <c r="E50" s="27"/>
      <c r="F50" s="27"/>
      <c r="G50" s="27"/>
      <c r="H50" s="27"/>
      <c r="I50" s="4" t="s">
        <v>139</v>
      </c>
    </row>
    <row r="51" spans="1:9">
      <c r="A51" s="8" t="s">
        <v>86</v>
      </c>
      <c r="B51" s="9" t="s">
        <v>87</v>
      </c>
      <c r="C51" s="6"/>
      <c r="D51" s="27"/>
      <c r="E51" s="27"/>
      <c r="F51" s="27"/>
      <c r="G51" s="27"/>
      <c r="H51" s="27"/>
      <c r="I51" s="4" t="s">
        <v>139</v>
      </c>
    </row>
    <row r="52" spans="1:9">
      <c r="A52" s="8" t="s">
        <v>88</v>
      </c>
      <c r="B52" s="9" t="s">
        <v>89</v>
      </c>
      <c r="C52" s="6"/>
      <c r="D52" s="27"/>
      <c r="E52" s="27"/>
      <c r="F52" s="27"/>
      <c r="G52" s="27"/>
      <c r="H52" s="27"/>
      <c r="I52" s="4" t="s">
        <v>139</v>
      </c>
    </row>
    <row r="53" spans="1:9">
      <c r="A53" s="8" t="s">
        <v>90</v>
      </c>
      <c r="B53" s="9" t="s">
        <v>91</v>
      </c>
      <c r="C53" s="6"/>
      <c r="D53" s="27"/>
      <c r="E53" s="27"/>
      <c r="F53" s="27"/>
      <c r="G53" s="27"/>
      <c r="H53" s="27"/>
      <c r="I53" s="4" t="s">
        <v>139</v>
      </c>
    </row>
    <row r="54" spans="1:9">
      <c r="A54" s="8" t="s">
        <v>92</v>
      </c>
      <c r="B54" s="9" t="s">
        <v>93</v>
      </c>
      <c r="C54" s="6"/>
      <c r="D54" s="27"/>
      <c r="E54" s="27"/>
      <c r="F54" s="27"/>
      <c r="G54" s="27"/>
      <c r="H54" s="27"/>
      <c r="I54" s="4" t="s">
        <v>139</v>
      </c>
    </row>
    <row r="55" spans="1:9">
      <c r="A55" s="8" t="s">
        <v>94</v>
      </c>
      <c r="B55" s="9" t="s">
        <v>95</v>
      </c>
      <c r="C55" s="6"/>
      <c r="D55" s="27"/>
      <c r="E55" s="27"/>
      <c r="F55" s="27"/>
      <c r="G55" s="27"/>
      <c r="H55" s="27"/>
      <c r="I55" s="4" t="s">
        <v>139</v>
      </c>
    </row>
    <row r="56" spans="1:9">
      <c r="A56" s="8" t="s">
        <v>96</v>
      </c>
      <c r="B56" s="9" t="s">
        <v>97</v>
      </c>
      <c r="C56" s="6"/>
      <c r="D56" s="27"/>
      <c r="E56" s="27"/>
      <c r="F56" s="27"/>
      <c r="G56" s="27"/>
      <c r="H56" s="27"/>
      <c r="I56" s="4" t="s">
        <v>139</v>
      </c>
    </row>
    <row r="57" spans="1:9">
      <c r="A57" s="8" t="s">
        <v>98</v>
      </c>
      <c r="B57" s="9" t="s">
        <v>99</v>
      </c>
      <c r="C57" s="6"/>
      <c r="D57" s="27"/>
      <c r="E57" s="27"/>
      <c r="F57" s="27"/>
      <c r="G57" s="27"/>
      <c r="H57" s="27"/>
      <c r="I57" s="4" t="s">
        <v>139</v>
      </c>
    </row>
    <row r="58" spans="1:9">
      <c r="A58" s="8" t="s">
        <v>100</v>
      </c>
      <c r="B58" s="9" t="s">
        <v>101</v>
      </c>
      <c r="C58" s="6"/>
      <c r="D58" s="27"/>
      <c r="E58" s="27"/>
      <c r="F58" s="27"/>
      <c r="G58" s="27"/>
      <c r="H58" s="27"/>
      <c r="I58" s="4" t="s">
        <v>139</v>
      </c>
    </row>
    <row r="59" spans="1:9">
      <c r="A59" s="8" t="s">
        <v>102</v>
      </c>
      <c r="B59" s="9" t="s">
        <v>103</v>
      </c>
      <c r="C59" s="6"/>
      <c r="D59" s="27"/>
      <c r="E59" s="27"/>
      <c r="F59" s="27"/>
      <c r="G59" s="27"/>
      <c r="H59" s="27"/>
      <c r="I59" s="4" t="s">
        <v>139</v>
      </c>
    </row>
    <row r="60" spans="1:9">
      <c r="A60" s="8" t="s">
        <v>104</v>
      </c>
      <c r="B60" s="9" t="s">
        <v>105</v>
      </c>
      <c r="C60" s="6"/>
      <c r="D60" s="27"/>
      <c r="E60" s="27"/>
      <c r="F60" s="27"/>
      <c r="G60" s="27"/>
      <c r="H60" s="27"/>
      <c r="I60" s="4" t="s">
        <v>139</v>
      </c>
    </row>
    <row r="61" spans="1:9">
      <c r="A61" s="8" t="s">
        <v>106</v>
      </c>
      <c r="B61" s="9" t="s">
        <v>107</v>
      </c>
      <c r="C61" s="6"/>
      <c r="D61" s="27"/>
      <c r="E61" s="27"/>
      <c r="F61" s="27"/>
      <c r="G61" s="27"/>
      <c r="H61" s="27"/>
      <c r="I61" s="4" t="s">
        <v>139</v>
      </c>
    </row>
    <row r="62" spans="1:9">
      <c r="A62" s="8" t="s">
        <v>108</v>
      </c>
      <c r="B62" s="9" t="s">
        <v>109</v>
      </c>
      <c r="C62" s="6"/>
      <c r="D62" s="27"/>
      <c r="E62" s="27"/>
      <c r="F62" s="27"/>
      <c r="G62" s="27"/>
      <c r="H62" s="27"/>
      <c r="I62" s="4" t="s">
        <v>139</v>
      </c>
    </row>
    <row r="63" spans="1:9">
      <c r="A63" s="8" t="s">
        <v>110</v>
      </c>
      <c r="B63" s="9" t="s">
        <v>111</v>
      </c>
      <c r="C63" s="6"/>
      <c r="D63" s="27"/>
      <c r="E63" s="27"/>
      <c r="F63" s="27"/>
      <c r="G63" s="27"/>
      <c r="H63" s="27"/>
      <c r="I63" s="4" t="s">
        <v>139</v>
      </c>
    </row>
    <row r="64" spans="1:9">
      <c r="A64" s="8" t="s">
        <v>112</v>
      </c>
      <c r="B64" s="9" t="s">
        <v>113</v>
      </c>
      <c r="C64" s="6"/>
      <c r="D64" s="27"/>
      <c r="E64" s="27"/>
      <c r="F64" s="27"/>
      <c r="G64" s="27"/>
      <c r="H64" s="27"/>
      <c r="I64" s="4" t="s">
        <v>139</v>
      </c>
    </row>
    <row r="65" spans="1:22">
      <c r="A65" s="8" t="s">
        <v>114</v>
      </c>
      <c r="B65" s="9" t="s">
        <v>115</v>
      </c>
      <c r="C65" s="6"/>
      <c r="D65" s="27"/>
      <c r="E65" s="27"/>
      <c r="F65" s="27"/>
      <c r="G65" s="27"/>
      <c r="H65" s="27"/>
      <c r="I65" s="4" t="s">
        <v>139</v>
      </c>
      <c r="V65">
        <v>56100</v>
      </c>
    </row>
    <row r="66" spans="1:22">
      <c r="A66" s="8" t="s">
        <v>116</v>
      </c>
      <c r="B66" s="9" t="s">
        <v>117</v>
      </c>
      <c r="C66" s="6"/>
      <c r="D66" s="27"/>
      <c r="E66" s="27"/>
      <c r="F66" s="27"/>
      <c r="G66" s="27"/>
      <c r="H66" s="27"/>
      <c r="I66" s="4" t="s">
        <v>139</v>
      </c>
      <c r="V66">
        <v>53000</v>
      </c>
    </row>
    <row r="67" spans="1:22">
      <c r="A67" s="4"/>
      <c r="B67" s="4"/>
      <c r="C67" s="6"/>
      <c r="D67" s="27"/>
      <c r="E67" s="27"/>
      <c r="F67" s="27"/>
      <c r="G67" s="27"/>
      <c r="H67" s="27"/>
      <c r="I67" s="4"/>
      <c r="V67">
        <f>V65-V66</f>
        <v>3100</v>
      </c>
    </row>
    <row r="68" spans="1:22">
      <c r="A68" s="5" t="s">
        <v>5</v>
      </c>
      <c r="B68" s="4"/>
      <c r="C68" s="6">
        <v>60000</v>
      </c>
      <c r="D68" s="27">
        <v>35000</v>
      </c>
      <c r="E68" s="27">
        <v>35000</v>
      </c>
      <c r="F68" s="27">
        <f>E68*1.1</f>
        <v>38500</v>
      </c>
      <c r="G68" s="27">
        <f>F68*1.026</f>
        <v>39501</v>
      </c>
      <c r="H68" s="27">
        <f>G68*1.032</f>
        <v>40765.031999999999</v>
      </c>
      <c r="I68" s="4"/>
    </row>
    <row r="69" spans="1:22">
      <c r="A69" s="8" t="s">
        <v>118</v>
      </c>
      <c r="B69" s="9" t="s">
        <v>119</v>
      </c>
      <c r="C69" s="6"/>
      <c r="D69" s="27"/>
      <c r="E69" s="27"/>
      <c r="F69" s="27"/>
      <c r="G69" s="27"/>
      <c r="H69" s="27"/>
      <c r="I69" s="4" t="s">
        <v>140</v>
      </c>
      <c r="V69" s="29">
        <f>V67/V66</f>
        <v>5.849056603773585E-2</v>
      </c>
    </row>
    <row r="70" spans="1:22">
      <c r="A70" s="8" t="s">
        <v>120</v>
      </c>
      <c r="B70" s="9" t="s">
        <v>121</v>
      </c>
      <c r="C70" s="6"/>
      <c r="D70" s="27"/>
      <c r="E70" s="27"/>
      <c r="F70" s="27"/>
      <c r="G70" s="27"/>
      <c r="H70" s="27"/>
      <c r="I70" s="4" t="s">
        <v>140</v>
      </c>
    </row>
    <row r="71" spans="1:22">
      <c r="A71" s="4"/>
      <c r="B71" s="4"/>
      <c r="C71" s="6"/>
      <c r="D71" s="27"/>
      <c r="E71" s="27"/>
      <c r="F71" s="27"/>
      <c r="G71" s="27"/>
      <c r="H71" s="27"/>
      <c r="I71" s="4"/>
    </row>
    <row r="72" spans="1:22">
      <c r="A72" s="5" t="s">
        <v>6</v>
      </c>
      <c r="B72" s="5"/>
      <c r="C72" s="6">
        <v>100000</v>
      </c>
      <c r="D72" s="27">
        <v>60000</v>
      </c>
      <c r="E72" s="27">
        <v>60000</v>
      </c>
      <c r="F72" s="27">
        <f>E72*1.1</f>
        <v>66000</v>
      </c>
      <c r="G72" s="27">
        <f>F72*1.026</f>
        <v>67716</v>
      </c>
      <c r="H72" s="27">
        <f>G72*1.032</f>
        <v>69882.911999999997</v>
      </c>
      <c r="I72" s="4"/>
    </row>
    <row r="73" spans="1:22">
      <c r="A73" s="8" t="s">
        <v>122</v>
      </c>
      <c r="B73" s="9" t="s">
        <v>123</v>
      </c>
      <c r="C73" s="6"/>
      <c r="D73" s="27"/>
      <c r="E73" s="27"/>
      <c r="F73" s="27"/>
      <c r="G73" s="27"/>
      <c r="H73" s="27"/>
      <c r="I73" s="4" t="s">
        <v>140</v>
      </c>
    </row>
    <row r="74" spans="1:22">
      <c r="A74" s="8" t="s">
        <v>124</v>
      </c>
      <c r="B74" s="9" t="s">
        <v>125</v>
      </c>
      <c r="C74" s="6"/>
      <c r="D74" s="27"/>
      <c r="E74" s="27"/>
      <c r="F74" s="27"/>
      <c r="G74" s="27"/>
      <c r="H74" s="27"/>
      <c r="I74" s="4" t="s">
        <v>140</v>
      </c>
    </row>
    <row r="75" spans="1:22" ht="30">
      <c r="A75" s="10" t="s">
        <v>126</v>
      </c>
      <c r="B75" s="11" t="s">
        <v>127</v>
      </c>
      <c r="C75" s="30"/>
      <c r="D75" s="31"/>
      <c r="E75" s="31"/>
      <c r="F75" s="31"/>
      <c r="G75" s="27"/>
      <c r="H75" s="27"/>
      <c r="I75" s="4" t="s">
        <v>140</v>
      </c>
    </row>
    <row r="76" spans="1:22" ht="30">
      <c r="A76" s="10" t="s">
        <v>128</v>
      </c>
      <c r="B76" s="11" t="s">
        <v>129</v>
      </c>
      <c r="C76" s="30"/>
      <c r="D76" s="31"/>
      <c r="E76" s="31"/>
      <c r="F76" s="31"/>
      <c r="G76" s="27"/>
      <c r="H76" s="27"/>
      <c r="I76" s="4" t="s">
        <v>140</v>
      </c>
    </row>
    <row r="77" spans="1:22">
      <c r="A77" s="8" t="s">
        <v>130</v>
      </c>
      <c r="B77" s="9" t="s">
        <v>131</v>
      </c>
      <c r="C77" s="6"/>
      <c r="D77" s="27"/>
      <c r="E77" s="27"/>
      <c r="F77" s="27"/>
      <c r="G77" s="27"/>
      <c r="H77" s="27"/>
      <c r="I77" s="4" t="s">
        <v>140</v>
      </c>
    </row>
    <row r="78" spans="1:22">
      <c r="A78" s="8" t="s">
        <v>132</v>
      </c>
      <c r="B78" s="9" t="s">
        <v>133</v>
      </c>
      <c r="C78" s="6"/>
      <c r="D78" s="27"/>
      <c r="E78" s="27"/>
      <c r="F78" s="27"/>
      <c r="G78" s="27"/>
      <c r="H78" s="27"/>
      <c r="I78" s="4" t="s">
        <v>140</v>
      </c>
    </row>
    <row r="79" spans="1:22">
      <c r="A79" s="8" t="s">
        <v>134</v>
      </c>
      <c r="B79" s="9" t="s">
        <v>135</v>
      </c>
      <c r="C79" s="6"/>
      <c r="D79" s="27"/>
      <c r="E79" s="27"/>
      <c r="F79" s="27"/>
      <c r="G79" s="27"/>
      <c r="H79" s="27"/>
      <c r="I79" s="4" t="s">
        <v>140</v>
      </c>
    </row>
    <row r="80" spans="1:22">
      <c r="A80" s="8" t="s">
        <v>136</v>
      </c>
      <c r="B80" s="9" t="s">
        <v>137</v>
      </c>
      <c r="C80" s="6"/>
      <c r="D80" s="27"/>
      <c r="E80" s="27"/>
      <c r="F80" s="27"/>
      <c r="G80" s="27"/>
      <c r="H80" s="27"/>
      <c r="I80" s="4" t="s">
        <v>140</v>
      </c>
    </row>
  </sheetData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770BB1-D3CB-4CE7-B4CE-B6433001827C}">
  <dimension ref="A1:I63"/>
  <sheetViews>
    <sheetView workbookViewId="0">
      <selection activeCell="B3" sqref="B3"/>
    </sheetView>
  </sheetViews>
  <sheetFormatPr defaultRowHeight="15"/>
  <cols>
    <col min="1" max="1" width="19.5703125" bestFit="1" customWidth="1"/>
    <col min="2" max="2" width="41.85546875" bestFit="1" customWidth="1"/>
    <col min="3" max="3" width="12.140625" customWidth="1"/>
    <col min="4" max="4" width="12" bestFit="1" customWidth="1"/>
    <col min="5" max="5" width="11.140625" bestFit="1" customWidth="1"/>
    <col min="6" max="6" width="16" customWidth="1"/>
    <col min="7" max="8" width="15.28515625" bestFit="1" customWidth="1"/>
    <col min="9" max="9" width="21.5703125" bestFit="1" customWidth="1"/>
  </cols>
  <sheetData>
    <row r="1" spans="1:9">
      <c r="A1" s="1" t="s">
        <v>200</v>
      </c>
    </row>
    <row r="2" spans="1:9">
      <c r="B2" s="12"/>
      <c r="C2" s="12"/>
      <c r="D2" s="12"/>
      <c r="E2" s="12"/>
      <c r="F2" s="12"/>
      <c r="G2" s="12"/>
    </row>
    <row r="3" spans="1:9">
      <c r="A3" s="1"/>
    </row>
    <row r="4" spans="1:9" ht="45">
      <c r="A4" s="3" t="s">
        <v>426</v>
      </c>
      <c r="B4" s="4"/>
      <c r="C4" s="4"/>
      <c r="D4" s="4"/>
      <c r="E4" s="4"/>
      <c r="F4" s="4"/>
      <c r="G4" s="4"/>
      <c r="H4" s="4"/>
      <c r="I4" s="4"/>
    </row>
    <row r="5" spans="1:9" ht="45">
      <c r="A5" s="4"/>
      <c r="B5" s="5" t="s">
        <v>14</v>
      </c>
      <c r="C5" s="3" t="s">
        <v>417</v>
      </c>
      <c r="D5" s="3" t="s">
        <v>437</v>
      </c>
      <c r="E5" s="3" t="s">
        <v>436</v>
      </c>
      <c r="F5" s="3" t="s">
        <v>418</v>
      </c>
      <c r="G5" s="3" t="s">
        <v>419</v>
      </c>
      <c r="H5" s="3" t="s">
        <v>420</v>
      </c>
      <c r="I5" s="5" t="s">
        <v>138</v>
      </c>
    </row>
    <row r="6" spans="1:9">
      <c r="A6" s="5" t="s">
        <v>0</v>
      </c>
      <c r="B6" s="5"/>
      <c r="C6" s="27">
        <v>1200</v>
      </c>
      <c r="D6" s="27">
        <v>1200</v>
      </c>
      <c r="E6" s="27">
        <v>1200</v>
      </c>
      <c r="F6" s="27">
        <v>0</v>
      </c>
      <c r="G6" s="27">
        <f>E6*1.026</f>
        <v>1231.2</v>
      </c>
      <c r="H6" s="27">
        <f>G6*1.032</f>
        <v>1270.5984000000001</v>
      </c>
      <c r="I6" s="4"/>
    </row>
    <row r="7" spans="1:9">
      <c r="A7" s="4" t="s">
        <v>13</v>
      </c>
      <c r="B7" s="4" t="s">
        <v>15</v>
      </c>
      <c r="C7" s="6"/>
      <c r="D7" s="6"/>
      <c r="E7" s="6"/>
      <c r="F7" s="6"/>
      <c r="G7" s="6"/>
      <c r="H7" s="27"/>
      <c r="I7" s="4" t="s">
        <v>139</v>
      </c>
    </row>
    <row r="8" spans="1:9">
      <c r="A8" s="4"/>
      <c r="B8" s="4"/>
      <c r="C8" s="6"/>
      <c r="D8" s="6"/>
      <c r="E8" s="6"/>
      <c r="F8" s="6"/>
      <c r="G8" s="6"/>
      <c r="H8" s="27"/>
      <c r="I8" s="4"/>
    </row>
    <row r="9" spans="1:9">
      <c r="A9" s="5" t="s">
        <v>1</v>
      </c>
      <c r="B9" s="4"/>
      <c r="C9" s="6">
        <v>1500</v>
      </c>
      <c r="D9" s="6" t="s">
        <v>425</v>
      </c>
      <c r="E9" s="6">
        <v>1500</v>
      </c>
      <c r="F9" s="25">
        <v>0</v>
      </c>
      <c r="G9" s="6">
        <f>E9*1.026</f>
        <v>1539</v>
      </c>
      <c r="H9" s="27">
        <f>G9*1.032</f>
        <v>1588.248</v>
      </c>
      <c r="I9" s="4"/>
    </row>
    <row r="10" spans="1:9">
      <c r="A10" s="4" t="s">
        <v>16</v>
      </c>
      <c r="B10" s="4" t="s">
        <v>17</v>
      </c>
      <c r="C10" s="6"/>
      <c r="D10" s="6"/>
      <c r="E10" s="6"/>
      <c r="F10" s="6"/>
      <c r="G10" s="6"/>
      <c r="H10" s="27"/>
      <c r="I10" s="4" t="s">
        <v>139</v>
      </c>
    </row>
    <row r="11" spans="1:9">
      <c r="A11" s="5"/>
      <c r="B11" s="4"/>
      <c r="C11" s="6"/>
      <c r="D11" s="6"/>
      <c r="E11" s="6"/>
      <c r="F11" s="6"/>
      <c r="G11" s="6"/>
      <c r="H11" s="27"/>
      <c r="I11" s="4"/>
    </row>
    <row r="12" spans="1:9">
      <c r="A12" s="5" t="s">
        <v>7</v>
      </c>
      <c r="B12" s="4"/>
      <c r="C12" s="6">
        <v>10000</v>
      </c>
      <c r="D12" s="6">
        <v>10000</v>
      </c>
      <c r="E12" s="6">
        <v>10000</v>
      </c>
      <c r="F12" s="6">
        <f>E12*1.1</f>
        <v>11000</v>
      </c>
      <c r="G12" s="6">
        <f>F12*1.026</f>
        <v>11286</v>
      </c>
      <c r="H12" s="27">
        <f>G12*1.032</f>
        <v>11647.152</v>
      </c>
      <c r="I12" s="4"/>
    </row>
    <row r="13" spans="1:9">
      <c r="A13" s="36" t="s">
        <v>440</v>
      </c>
      <c r="B13" s="37" t="s">
        <v>441</v>
      </c>
      <c r="C13" s="38"/>
      <c r="D13" s="38"/>
      <c r="E13" s="38"/>
      <c r="F13" s="38"/>
      <c r="G13" s="38"/>
      <c r="H13" s="39"/>
      <c r="I13" s="37" t="s">
        <v>139</v>
      </c>
    </row>
    <row r="14" spans="1:9">
      <c r="A14" s="8" t="s">
        <v>141</v>
      </c>
      <c r="B14" s="9" t="s">
        <v>142</v>
      </c>
      <c r="C14" s="6"/>
      <c r="D14" s="6"/>
      <c r="E14" s="6"/>
      <c r="F14" s="6"/>
      <c r="G14" s="6"/>
      <c r="H14" s="27"/>
      <c r="I14" s="4" t="s">
        <v>139</v>
      </c>
    </row>
    <row r="15" spans="1:9">
      <c r="A15" s="8" t="s">
        <v>143</v>
      </c>
      <c r="B15" s="9" t="s">
        <v>144</v>
      </c>
      <c r="C15" s="6"/>
      <c r="D15" s="6"/>
      <c r="E15" s="6"/>
      <c r="F15" s="6"/>
      <c r="G15" s="6"/>
      <c r="H15" s="27"/>
      <c r="I15" s="4" t="s">
        <v>139</v>
      </c>
    </row>
    <row r="16" spans="1:9">
      <c r="A16" s="8" t="s">
        <v>145</v>
      </c>
      <c r="B16" s="9" t="s">
        <v>146</v>
      </c>
      <c r="C16" s="6"/>
      <c r="D16" s="6"/>
      <c r="E16" s="6"/>
      <c r="F16" s="6"/>
      <c r="G16" s="6"/>
      <c r="H16" s="27"/>
      <c r="I16" s="4" t="s">
        <v>139</v>
      </c>
    </row>
    <row r="17" spans="1:9">
      <c r="A17" s="8" t="s">
        <v>147</v>
      </c>
      <c r="B17" s="9" t="s">
        <v>148</v>
      </c>
      <c r="C17" s="6"/>
      <c r="D17" s="6"/>
      <c r="E17" s="6"/>
      <c r="F17" s="6"/>
      <c r="G17" s="6"/>
      <c r="H17" s="27"/>
      <c r="I17" s="4" t="s">
        <v>139</v>
      </c>
    </row>
    <row r="18" spans="1:9">
      <c r="A18" s="8" t="s">
        <v>149</v>
      </c>
      <c r="B18" s="9" t="s">
        <v>29</v>
      </c>
      <c r="C18" s="6"/>
      <c r="D18" s="6"/>
      <c r="E18" s="6"/>
      <c r="F18" s="6"/>
      <c r="G18" s="6"/>
      <c r="H18" s="27"/>
      <c r="I18" s="4" t="s">
        <v>139</v>
      </c>
    </row>
    <row r="19" spans="1:9">
      <c r="A19" s="8" t="s">
        <v>150</v>
      </c>
      <c r="B19" s="9" t="s">
        <v>21</v>
      </c>
      <c r="C19" s="6"/>
      <c r="D19" s="6"/>
      <c r="E19" s="6"/>
      <c r="F19" s="6"/>
      <c r="G19" s="6"/>
      <c r="H19" s="27"/>
      <c r="I19" s="4" t="s">
        <v>139</v>
      </c>
    </row>
    <row r="20" spans="1:9">
      <c r="A20" s="8" t="s">
        <v>151</v>
      </c>
      <c r="B20" s="9" t="s">
        <v>23</v>
      </c>
      <c r="C20" s="6"/>
      <c r="D20" s="6"/>
      <c r="E20" s="6"/>
      <c r="F20" s="6"/>
      <c r="G20" s="6"/>
      <c r="H20" s="27"/>
      <c r="I20" s="4" t="s">
        <v>139</v>
      </c>
    </row>
    <row r="21" spans="1:9">
      <c r="A21" s="8" t="s">
        <v>152</v>
      </c>
      <c r="B21" s="9" t="s">
        <v>153</v>
      </c>
      <c r="C21" s="6"/>
      <c r="D21" s="6"/>
      <c r="E21" s="6"/>
      <c r="F21" s="6"/>
      <c r="G21" s="6"/>
      <c r="H21" s="27"/>
      <c r="I21" s="4" t="s">
        <v>139</v>
      </c>
    </row>
    <row r="22" spans="1:9">
      <c r="A22" s="8" t="s">
        <v>154</v>
      </c>
      <c r="B22" s="9" t="s">
        <v>155</v>
      </c>
      <c r="C22" s="6"/>
      <c r="D22" s="6"/>
      <c r="E22" s="6"/>
      <c r="F22" s="6"/>
      <c r="G22" s="6"/>
      <c r="H22" s="27"/>
      <c r="I22" s="4" t="s">
        <v>139</v>
      </c>
    </row>
    <row r="23" spans="1:9">
      <c r="A23" s="8" t="s">
        <v>156</v>
      </c>
      <c r="B23" s="9" t="s">
        <v>157</v>
      </c>
      <c r="C23" s="6"/>
      <c r="D23" s="6"/>
      <c r="E23" s="6"/>
      <c r="F23" s="6"/>
      <c r="G23" s="6"/>
      <c r="H23" s="27"/>
      <c r="I23" s="4" t="s">
        <v>139</v>
      </c>
    </row>
    <row r="24" spans="1:9">
      <c r="A24" s="8" t="s">
        <v>158</v>
      </c>
      <c r="B24" s="9" t="s">
        <v>57</v>
      </c>
      <c r="C24" s="6"/>
      <c r="D24" s="6"/>
      <c r="E24" s="6"/>
      <c r="F24" s="6"/>
      <c r="G24" s="6"/>
      <c r="H24" s="27"/>
      <c r="I24" s="4" t="s">
        <v>139</v>
      </c>
    </row>
    <row r="25" spans="1:9">
      <c r="A25" s="8" t="s">
        <v>159</v>
      </c>
      <c r="B25" s="9" t="s">
        <v>160</v>
      </c>
      <c r="C25" s="6"/>
      <c r="D25" s="6"/>
      <c r="E25" s="6"/>
      <c r="F25" s="6"/>
      <c r="G25" s="6"/>
      <c r="H25" s="27"/>
      <c r="I25" s="4" t="s">
        <v>139</v>
      </c>
    </row>
    <row r="26" spans="1:9">
      <c r="A26" s="8" t="s">
        <v>161</v>
      </c>
      <c r="B26" s="9" t="s">
        <v>162</v>
      </c>
      <c r="C26" s="6"/>
      <c r="D26" s="6"/>
      <c r="E26" s="6"/>
      <c r="F26" s="6"/>
      <c r="G26" s="6"/>
      <c r="H26" s="27"/>
      <c r="I26" s="4" t="s">
        <v>139</v>
      </c>
    </row>
    <row r="27" spans="1:9">
      <c r="A27" s="8" t="s">
        <v>163</v>
      </c>
      <c r="B27" s="9" t="s">
        <v>164</v>
      </c>
      <c r="C27" s="6"/>
      <c r="D27" s="6"/>
      <c r="E27" s="6"/>
      <c r="F27" s="6"/>
      <c r="G27" s="6"/>
      <c r="H27" s="27"/>
      <c r="I27" s="4" t="s">
        <v>139</v>
      </c>
    </row>
    <row r="28" spans="1:9">
      <c r="A28" s="8" t="s">
        <v>165</v>
      </c>
      <c r="B28" s="9" t="s">
        <v>166</v>
      </c>
      <c r="C28" s="6"/>
      <c r="D28" s="6"/>
      <c r="E28" s="6"/>
      <c r="F28" s="6"/>
      <c r="G28" s="6"/>
      <c r="H28" s="27"/>
      <c r="I28" s="4" t="s">
        <v>139</v>
      </c>
    </row>
    <row r="29" spans="1:9">
      <c r="A29" s="4"/>
      <c r="B29" s="4"/>
      <c r="C29" s="6"/>
      <c r="D29" s="6"/>
      <c r="E29" s="6"/>
      <c r="F29" s="6"/>
      <c r="G29" s="6"/>
      <c r="H29" s="27"/>
      <c r="I29" s="4"/>
    </row>
    <row r="30" spans="1:9">
      <c r="A30" s="5" t="s">
        <v>8</v>
      </c>
      <c r="B30" s="4"/>
      <c r="C30" s="6">
        <v>20000</v>
      </c>
      <c r="D30" s="6">
        <v>20000</v>
      </c>
      <c r="E30" s="6">
        <v>20000</v>
      </c>
      <c r="F30" s="6">
        <f>E30*1.1</f>
        <v>22000</v>
      </c>
      <c r="G30" s="6">
        <f>F30*1.026</f>
        <v>22572</v>
      </c>
      <c r="H30" s="27">
        <f>G30*1.032</f>
        <v>23294.304</v>
      </c>
      <c r="I30" s="4"/>
    </row>
    <row r="31" spans="1:9">
      <c r="A31" s="8" t="s">
        <v>167</v>
      </c>
      <c r="B31" s="9" t="s">
        <v>168</v>
      </c>
      <c r="C31" s="6"/>
      <c r="D31" s="6"/>
      <c r="E31" s="6"/>
      <c r="F31" s="6"/>
      <c r="G31" s="6"/>
      <c r="H31" s="27"/>
      <c r="I31" s="4" t="s">
        <v>139</v>
      </c>
    </row>
    <row r="32" spans="1:9">
      <c r="A32" s="8" t="s">
        <v>169</v>
      </c>
      <c r="B32" s="9" t="s">
        <v>71</v>
      </c>
      <c r="C32" s="6"/>
      <c r="D32" s="6"/>
      <c r="E32" s="6"/>
      <c r="F32" s="6"/>
      <c r="G32" s="6"/>
      <c r="H32" s="27"/>
      <c r="I32" s="4" t="s">
        <v>139</v>
      </c>
    </row>
    <row r="33" spans="1:9">
      <c r="A33" s="8" t="s">
        <v>170</v>
      </c>
      <c r="B33" s="9" t="s">
        <v>171</v>
      </c>
      <c r="C33" s="6"/>
      <c r="D33" s="6"/>
      <c r="E33" s="6"/>
      <c r="F33" s="6"/>
      <c r="G33" s="6"/>
      <c r="H33" s="27"/>
      <c r="I33" s="4" t="s">
        <v>139</v>
      </c>
    </row>
    <row r="34" spans="1:9">
      <c r="A34" s="8" t="s">
        <v>172</v>
      </c>
      <c r="B34" s="9" t="s">
        <v>59</v>
      </c>
      <c r="C34" s="6"/>
      <c r="D34" s="6"/>
      <c r="E34" s="6"/>
      <c r="F34" s="6"/>
      <c r="G34" s="6"/>
      <c r="H34" s="27"/>
      <c r="I34" s="4" t="s">
        <v>139</v>
      </c>
    </row>
    <row r="35" spans="1:9">
      <c r="A35" s="8" t="s">
        <v>173</v>
      </c>
      <c r="B35" s="9" t="s">
        <v>174</v>
      </c>
      <c r="C35" s="6"/>
      <c r="D35" s="6"/>
      <c r="E35" s="6"/>
      <c r="F35" s="6"/>
      <c r="G35" s="6"/>
      <c r="H35" s="27"/>
      <c r="I35" s="4" t="s">
        <v>139</v>
      </c>
    </row>
    <row r="36" spans="1:9">
      <c r="A36" s="4"/>
      <c r="B36" s="4"/>
      <c r="C36" s="6"/>
      <c r="D36" s="6"/>
      <c r="E36" s="6"/>
      <c r="F36" s="6"/>
      <c r="G36" s="6"/>
      <c r="H36" s="27"/>
      <c r="I36" s="4"/>
    </row>
    <row r="37" spans="1:9">
      <c r="A37" s="5" t="s">
        <v>9</v>
      </c>
      <c r="B37" s="4"/>
      <c r="C37" s="6">
        <v>35000</v>
      </c>
      <c r="D37" s="6">
        <v>28000</v>
      </c>
      <c r="E37" s="6">
        <v>28000</v>
      </c>
      <c r="F37" s="6">
        <f>E37*1.1</f>
        <v>30800.000000000004</v>
      </c>
      <c r="G37" s="6">
        <f>F37*1.026</f>
        <v>31600.800000000003</v>
      </c>
      <c r="H37" s="27">
        <f>G37*1.032</f>
        <v>32612.025600000004</v>
      </c>
      <c r="I37" s="4"/>
    </row>
    <row r="38" spans="1:9">
      <c r="A38" s="8" t="s">
        <v>175</v>
      </c>
      <c r="B38" s="9" t="s">
        <v>176</v>
      </c>
      <c r="C38" s="6"/>
      <c r="D38" s="6"/>
      <c r="E38" s="6"/>
      <c r="F38" s="6"/>
      <c r="G38" s="6"/>
      <c r="H38" s="27"/>
      <c r="I38" s="4" t="s">
        <v>139</v>
      </c>
    </row>
    <row r="39" spans="1:9">
      <c r="A39" s="8" t="s">
        <v>177</v>
      </c>
      <c r="B39" s="9" t="s">
        <v>178</v>
      </c>
      <c r="C39" s="6"/>
      <c r="D39" s="6"/>
      <c r="E39" s="6"/>
      <c r="F39" s="6"/>
      <c r="G39" s="6"/>
      <c r="H39" s="27"/>
      <c r="I39" s="4" t="s">
        <v>139</v>
      </c>
    </row>
    <row r="40" spans="1:9">
      <c r="A40" s="8" t="s">
        <v>179</v>
      </c>
      <c r="B40" s="9" t="s">
        <v>79</v>
      </c>
      <c r="C40" s="6"/>
      <c r="D40" s="6"/>
      <c r="E40" s="6"/>
      <c r="F40" s="6"/>
      <c r="G40" s="6"/>
      <c r="H40" s="27"/>
      <c r="I40" s="4" t="s">
        <v>139</v>
      </c>
    </row>
    <row r="41" spans="1:9">
      <c r="A41" s="8" t="s">
        <v>180</v>
      </c>
      <c r="B41" s="9" t="s">
        <v>181</v>
      </c>
      <c r="C41" s="6"/>
      <c r="D41" s="6"/>
      <c r="E41" s="6"/>
      <c r="F41" s="6"/>
      <c r="G41" s="6"/>
      <c r="H41" s="27"/>
      <c r="I41" s="4" t="s">
        <v>139</v>
      </c>
    </row>
    <row r="42" spans="1:9">
      <c r="A42" s="8" t="s">
        <v>182</v>
      </c>
      <c r="B42" s="9" t="s">
        <v>183</v>
      </c>
      <c r="C42" s="6"/>
      <c r="D42" s="6"/>
      <c r="E42" s="6"/>
      <c r="F42" s="6"/>
      <c r="G42" s="6"/>
      <c r="H42" s="27"/>
      <c r="I42" s="4" t="s">
        <v>139</v>
      </c>
    </row>
    <row r="43" spans="1:9">
      <c r="A43" s="8" t="s">
        <v>184</v>
      </c>
      <c r="B43" s="9" t="s">
        <v>185</v>
      </c>
      <c r="C43" s="6"/>
      <c r="D43" s="6"/>
      <c r="E43" s="6"/>
      <c r="F43" s="6"/>
      <c r="G43" s="6"/>
      <c r="H43" s="27"/>
      <c r="I43" s="4" t="s">
        <v>139</v>
      </c>
    </row>
    <row r="44" spans="1:9">
      <c r="A44" s="8" t="s">
        <v>186</v>
      </c>
      <c r="B44" s="9" t="s">
        <v>187</v>
      </c>
      <c r="C44" s="6"/>
      <c r="D44" s="6"/>
      <c r="E44" s="6"/>
      <c r="F44" s="6"/>
      <c r="G44" s="6"/>
      <c r="H44" s="27"/>
      <c r="I44" s="4" t="s">
        <v>139</v>
      </c>
    </row>
    <row r="45" spans="1:9">
      <c r="A45" s="8" t="s">
        <v>188</v>
      </c>
      <c r="B45" s="9" t="s">
        <v>105</v>
      </c>
      <c r="C45" s="6"/>
      <c r="D45" s="6"/>
      <c r="E45" s="6"/>
      <c r="F45" s="6"/>
      <c r="G45" s="6"/>
      <c r="H45" s="27"/>
      <c r="I45" s="4" t="s">
        <v>139</v>
      </c>
    </row>
    <row r="46" spans="1:9">
      <c r="A46" s="8" t="s">
        <v>189</v>
      </c>
      <c r="B46" s="9" t="s">
        <v>107</v>
      </c>
      <c r="C46" s="6"/>
      <c r="D46" s="6"/>
      <c r="E46" s="6"/>
      <c r="F46" s="6"/>
      <c r="G46" s="6"/>
      <c r="H46" s="27"/>
      <c r="I46" s="4" t="s">
        <v>139</v>
      </c>
    </row>
    <row r="47" spans="1:9">
      <c r="A47" s="8" t="s">
        <v>190</v>
      </c>
      <c r="B47" s="9" t="s">
        <v>115</v>
      </c>
      <c r="C47" s="6"/>
      <c r="D47" s="6"/>
      <c r="E47" s="6"/>
      <c r="F47" s="6"/>
      <c r="G47" s="6"/>
      <c r="H47" s="27"/>
      <c r="I47" s="4" t="s">
        <v>139</v>
      </c>
    </row>
    <row r="48" spans="1:9">
      <c r="A48" s="4"/>
      <c r="B48" s="4"/>
      <c r="C48" s="6"/>
      <c r="D48" s="6"/>
      <c r="E48" s="6"/>
      <c r="F48" s="6"/>
      <c r="G48" s="6"/>
      <c r="H48" s="27"/>
      <c r="I48" s="4"/>
    </row>
    <row r="49" spans="1:9">
      <c r="A49" s="5" t="s">
        <v>10</v>
      </c>
      <c r="B49" s="4"/>
      <c r="C49" s="6">
        <v>80000</v>
      </c>
      <c r="D49" s="6">
        <v>45000</v>
      </c>
      <c r="E49" s="6">
        <v>45000</v>
      </c>
      <c r="F49" s="6">
        <f>E49*1.1</f>
        <v>49500.000000000007</v>
      </c>
      <c r="G49" s="6">
        <f>F49*1.026</f>
        <v>50787.000000000007</v>
      </c>
      <c r="H49" s="27">
        <f>G49*1.032</f>
        <v>52412.184000000008</v>
      </c>
      <c r="I49" s="4"/>
    </row>
    <row r="50" spans="1:9">
      <c r="A50" s="8" t="s">
        <v>191</v>
      </c>
      <c r="B50" s="9" t="s">
        <v>192</v>
      </c>
      <c r="C50" s="6"/>
      <c r="D50" s="6"/>
      <c r="E50" s="6"/>
      <c r="F50" s="6"/>
      <c r="G50" s="6"/>
      <c r="H50" s="27"/>
      <c r="I50" s="4" t="s">
        <v>140</v>
      </c>
    </row>
    <row r="51" spans="1:9">
      <c r="A51" s="8" t="s">
        <v>193</v>
      </c>
      <c r="B51" s="9" t="s">
        <v>194</v>
      </c>
      <c r="C51" s="6"/>
      <c r="D51" s="6"/>
      <c r="E51" s="6"/>
      <c r="F51" s="6"/>
      <c r="G51" s="6"/>
      <c r="H51" s="27"/>
      <c r="I51" s="4" t="s">
        <v>140</v>
      </c>
    </row>
    <row r="52" spans="1:9">
      <c r="A52" s="4"/>
      <c r="B52" s="4"/>
      <c r="C52" s="6"/>
      <c r="D52" s="6"/>
      <c r="E52" s="6"/>
      <c r="F52" s="6"/>
      <c r="G52" s="6"/>
      <c r="H52" s="27"/>
      <c r="I52" s="4"/>
    </row>
    <row r="53" spans="1:9">
      <c r="A53" s="5" t="s">
        <v>11</v>
      </c>
      <c r="B53" s="5"/>
      <c r="C53" s="27">
        <v>0</v>
      </c>
      <c r="D53" s="27">
        <v>0</v>
      </c>
      <c r="E53" s="27">
        <v>0</v>
      </c>
      <c r="F53" s="27">
        <v>0</v>
      </c>
      <c r="G53" s="27">
        <v>75000</v>
      </c>
      <c r="H53" s="27">
        <f>G53*1.032</f>
        <v>77400</v>
      </c>
      <c r="I53" s="4"/>
    </row>
    <row r="54" spans="1:9">
      <c r="A54" s="7" t="s">
        <v>431</v>
      </c>
      <c r="B54" s="7" t="s">
        <v>432</v>
      </c>
      <c r="C54" s="27"/>
      <c r="D54" s="27"/>
      <c r="E54" s="27"/>
      <c r="F54" s="27"/>
      <c r="G54" s="27"/>
      <c r="H54" s="27"/>
      <c r="I54" s="7" t="s">
        <v>140</v>
      </c>
    </row>
    <row r="55" spans="1:9">
      <c r="A55" s="7" t="s">
        <v>433</v>
      </c>
      <c r="B55" s="7" t="s">
        <v>434</v>
      </c>
      <c r="C55" s="27"/>
      <c r="D55" s="27"/>
      <c r="E55" s="27"/>
      <c r="F55" s="27"/>
      <c r="G55" s="27"/>
      <c r="H55" s="27"/>
      <c r="I55" s="7" t="s">
        <v>140</v>
      </c>
    </row>
    <row r="56" spans="1:9">
      <c r="A56" s="7" t="s">
        <v>429</v>
      </c>
      <c r="B56" s="7" t="s">
        <v>430</v>
      </c>
      <c r="C56" s="27"/>
      <c r="D56" s="27"/>
      <c r="E56" s="27"/>
      <c r="F56" s="27"/>
      <c r="G56" s="27"/>
      <c r="H56" s="27"/>
      <c r="I56" s="7" t="s">
        <v>140</v>
      </c>
    </row>
    <row r="57" spans="1:9">
      <c r="A57" s="8" t="s">
        <v>195</v>
      </c>
      <c r="B57" s="9" t="s">
        <v>196</v>
      </c>
      <c r="C57" s="6"/>
      <c r="D57" s="6"/>
      <c r="E57" s="6"/>
      <c r="F57" s="6"/>
      <c r="G57" s="6"/>
      <c r="H57" s="27"/>
      <c r="I57" s="4" t="s">
        <v>140</v>
      </c>
    </row>
    <row r="58" spans="1:9">
      <c r="A58" s="4"/>
      <c r="B58" s="4"/>
      <c r="C58" s="6"/>
      <c r="D58" s="6"/>
      <c r="E58" s="6"/>
      <c r="F58" s="6"/>
      <c r="G58" s="6"/>
      <c r="H58" s="27"/>
      <c r="I58" s="4"/>
    </row>
    <row r="59" spans="1:9">
      <c r="A59" s="5" t="s">
        <v>12</v>
      </c>
      <c r="B59" s="4"/>
      <c r="C59" s="6"/>
      <c r="D59" s="6"/>
      <c r="E59" s="6"/>
      <c r="F59" s="6"/>
      <c r="G59" s="6"/>
      <c r="H59" s="27"/>
      <c r="I59" s="4"/>
    </row>
    <row r="60" spans="1:9">
      <c r="A60" s="4"/>
      <c r="B60" s="4" t="s">
        <v>435</v>
      </c>
      <c r="C60" s="6"/>
      <c r="D60" s="6"/>
      <c r="E60" s="6"/>
      <c r="F60" s="6"/>
      <c r="G60" s="6"/>
      <c r="H60" s="27"/>
      <c r="I60" s="4"/>
    </row>
    <row r="61" spans="1:9">
      <c r="A61" s="4"/>
      <c r="B61" s="4"/>
      <c r="C61" s="4"/>
      <c r="D61" s="4"/>
      <c r="E61" s="4"/>
      <c r="F61" s="4"/>
      <c r="G61" s="4"/>
      <c r="H61" s="4"/>
      <c r="I61" s="4"/>
    </row>
    <row r="62" spans="1:9">
      <c r="A62" s="5" t="s">
        <v>203</v>
      </c>
      <c r="B62" s="4"/>
      <c r="C62" s="6">
        <v>0</v>
      </c>
      <c r="D62" s="6">
        <v>0</v>
      </c>
      <c r="E62" s="6">
        <v>0</v>
      </c>
      <c r="F62" s="6">
        <v>0</v>
      </c>
      <c r="G62" s="6">
        <v>150000</v>
      </c>
      <c r="H62" s="27">
        <f>G62*1.032</f>
        <v>154800</v>
      </c>
      <c r="I62" s="4"/>
    </row>
    <row r="63" spans="1:9">
      <c r="A63" s="4" t="s">
        <v>427</v>
      </c>
      <c r="B63" s="4" t="s">
        <v>428</v>
      </c>
      <c r="C63" s="6"/>
      <c r="D63" s="6"/>
      <c r="E63" s="6"/>
      <c r="F63" s="6"/>
      <c r="G63" s="6"/>
      <c r="H63" s="27"/>
      <c r="I63" s="4" t="s">
        <v>140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743079-31AC-4287-A031-49574A68CB6F}">
  <dimension ref="A1:I122"/>
  <sheetViews>
    <sheetView workbookViewId="0">
      <selection activeCell="B1" sqref="B1"/>
    </sheetView>
  </sheetViews>
  <sheetFormatPr defaultRowHeight="15"/>
  <cols>
    <col min="1" max="1" width="19.5703125" bestFit="1" customWidth="1"/>
    <col min="2" max="2" width="60.42578125" bestFit="1" customWidth="1"/>
    <col min="3" max="3" width="12.140625" customWidth="1"/>
    <col min="4" max="4" width="12" bestFit="1" customWidth="1"/>
    <col min="5" max="5" width="11.140625" bestFit="1" customWidth="1"/>
    <col min="6" max="6" width="16" customWidth="1"/>
    <col min="7" max="8" width="15.28515625" customWidth="1"/>
    <col min="9" max="9" width="21.5703125" bestFit="1" customWidth="1"/>
  </cols>
  <sheetData>
    <row r="1" spans="1:9">
      <c r="A1" s="1" t="s">
        <v>200</v>
      </c>
    </row>
    <row r="2" spans="1:9">
      <c r="A2" s="2"/>
      <c r="B2" s="12"/>
      <c r="C2" s="12"/>
      <c r="D2" s="12"/>
      <c r="E2" s="12"/>
      <c r="F2" s="12"/>
      <c r="G2" s="12"/>
    </row>
    <row r="4" spans="1:9" ht="45">
      <c r="A4" s="3" t="s">
        <v>202</v>
      </c>
      <c r="B4" s="4"/>
      <c r="C4" s="4"/>
      <c r="D4" s="4"/>
      <c r="E4" s="4"/>
      <c r="F4" s="4"/>
      <c r="G4" s="4"/>
      <c r="H4" s="4"/>
      <c r="I4" s="4"/>
    </row>
    <row r="5" spans="1:9" ht="45">
      <c r="A5" s="4"/>
      <c r="B5" s="5" t="s">
        <v>14</v>
      </c>
      <c r="C5" s="3" t="s">
        <v>417</v>
      </c>
      <c r="D5" s="3" t="s">
        <v>437</v>
      </c>
      <c r="E5" s="3" t="s">
        <v>436</v>
      </c>
      <c r="F5" s="3" t="s">
        <v>418</v>
      </c>
      <c r="G5" s="3" t="s">
        <v>419</v>
      </c>
      <c r="H5" s="3" t="s">
        <v>420</v>
      </c>
      <c r="I5" s="5" t="s">
        <v>138</v>
      </c>
    </row>
    <row r="6" spans="1:9">
      <c r="A6" s="5" t="s">
        <v>0</v>
      </c>
      <c r="B6" s="5"/>
      <c r="C6" s="27">
        <v>1200</v>
      </c>
      <c r="D6" s="27">
        <v>1200</v>
      </c>
      <c r="E6" s="27">
        <v>1200</v>
      </c>
      <c r="F6" s="27">
        <v>0</v>
      </c>
      <c r="G6" s="27">
        <f>E6*1.026</f>
        <v>1231.2</v>
      </c>
      <c r="H6" s="27">
        <f>G6*1.032</f>
        <v>1270.5984000000001</v>
      </c>
      <c r="I6" s="4"/>
    </row>
    <row r="7" spans="1:9">
      <c r="A7" s="4" t="s">
        <v>13</v>
      </c>
      <c r="B7" s="4" t="s">
        <v>15</v>
      </c>
      <c r="C7" s="6"/>
      <c r="D7" s="6"/>
      <c r="E7" s="6"/>
      <c r="F7" s="6"/>
      <c r="G7" s="6"/>
      <c r="H7" s="27"/>
      <c r="I7" s="4" t="s">
        <v>139</v>
      </c>
    </row>
    <row r="8" spans="1:9">
      <c r="A8" s="4"/>
      <c r="B8" s="4"/>
      <c r="C8" s="6"/>
      <c r="D8" s="6"/>
      <c r="E8" s="6"/>
      <c r="F8" s="6"/>
      <c r="G8" s="6"/>
      <c r="H8" s="27"/>
      <c r="I8" s="4"/>
    </row>
    <row r="9" spans="1:9">
      <c r="A9" s="5" t="s">
        <v>1</v>
      </c>
      <c r="B9" s="4"/>
      <c r="C9" s="6">
        <v>1500</v>
      </c>
      <c r="D9" s="6">
        <v>0</v>
      </c>
      <c r="E9" s="6">
        <v>1500</v>
      </c>
      <c r="F9" s="6">
        <v>0</v>
      </c>
      <c r="G9" s="6">
        <f>E9*1.026</f>
        <v>1539</v>
      </c>
      <c r="H9" s="27">
        <f>G9*1.032</f>
        <v>1588.248</v>
      </c>
      <c r="I9" s="4"/>
    </row>
    <row r="10" spans="1:9">
      <c r="A10" s="7" t="s">
        <v>16</v>
      </c>
      <c r="B10" s="4" t="s">
        <v>17</v>
      </c>
      <c r="C10" s="6"/>
      <c r="D10" s="6"/>
      <c r="E10" s="6"/>
      <c r="F10" s="6"/>
      <c r="G10" s="6"/>
      <c r="H10" s="27"/>
      <c r="I10" s="4" t="s">
        <v>139</v>
      </c>
    </row>
    <row r="11" spans="1:9">
      <c r="A11" s="5"/>
      <c r="B11" s="4"/>
      <c r="C11" s="6"/>
      <c r="D11" s="6"/>
      <c r="E11" s="6"/>
      <c r="F11" s="6"/>
      <c r="G11" s="6"/>
      <c r="H11" s="27"/>
      <c r="I11" s="4"/>
    </row>
    <row r="12" spans="1:9">
      <c r="A12" s="5" t="s">
        <v>227</v>
      </c>
      <c r="B12" s="4"/>
      <c r="C12" s="6">
        <v>7000</v>
      </c>
      <c r="D12" s="6">
        <v>7000</v>
      </c>
      <c r="E12" s="6">
        <v>7000</v>
      </c>
      <c r="F12" s="6">
        <f>E12*1.1</f>
        <v>7700.0000000000009</v>
      </c>
      <c r="G12" s="6">
        <f>F12*1.026</f>
        <v>7900.2000000000007</v>
      </c>
      <c r="H12" s="27">
        <f>G12*1.032</f>
        <v>8153.0064000000011</v>
      </c>
      <c r="I12" s="4"/>
    </row>
    <row r="13" spans="1:9">
      <c r="A13" s="13" t="s">
        <v>204</v>
      </c>
      <c r="B13" s="4" t="s">
        <v>205</v>
      </c>
      <c r="C13" s="6"/>
      <c r="D13" s="6"/>
      <c r="E13" s="6"/>
      <c r="F13" s="6"/>
      <c r="G13" s="6"/>
      <c r="H13" s="27"/>
      <c r="I13" s="4" t="s">
        <v>139</v>
      </c>
    </row>
    <row r="14" spans="1:9">
      <c r="A14" s="13" t="s">
        <v>206</v>
      </c>
      <c r="B14" s="4" t="s">
        <v>205</v>
      </c>
      <c r="C14" s="6"/>
      <c r="D14" s="6"/>
      <c r="E14" s="6"/>
      <c r="F14" s="6"/>
      <c r="G14" s="6"/>
      <c r="H14" s="27"/>
      <c r="I14" s="4" t="s">
        <v>139</v>
      </c>
    </row>
    <row r="15" spans="1:9">
      <c r="A15" s="13" t="s">
        <v>207</v>
      </c>
      <c r="B15" s="4" t="s">
        <v>205</v>
      </c>
      <c r="C15" s="6"/>
      <c r="D15" s="6"/>
      <c r="E15" s="6"/>
      <c r="F15" s="6"/>
      <c r="G15" s="6"/>
      <c r="H15" s="27"/>
      <c r="I15" s="4" t="s">
        <v>139</v>
      </c>
    </row>
    <row r="16" spans="1:9">
      <c r="A16" s="13" t="s">
        <v>208</v>
      </c>
      <c r="B16" s="4" t="s">
        <v>205</v>
      </c>
      <c r="C16" s="6"/>
      <c r="D16" s="6"/>
      <c r="E16" s="6"/>
      <c r="F16" s="6"/>
      <c r="G16" s="6"/>
      <c r="H16" s="27"/>
      <c r="I16" s="4" t="s">
        <v>139</v>
      </c>
    </row>
    <row r="17" spans="1:9">
      <c r="A17" s="13" t="s">
        <v>209</v>
      </c>
      <c r="B17" s="4" t="s">
        <v>197</v>
      </c>
      <c r="C17" s="6"/>
      <c r="D17" s="6"/>
      <c r="E17" s="6"/>
      <c r="F17" s="6"/>
      <c r="G17" s="6"/>
      <c r="H17" s="27"/>
      <c r="I17" s="4" t="s">
        <v>139</v>
      </c>
    </row>
    <row r="18" spans="1:9">
      <c r="A18" s="13" t="s">
        <v>210</v>
      </c>
      <c r="B18" s="4" t="s">
        <v>198</v>
      </c>
      <c r="C18" s="6"/>
      <c r="D18" s="6"/>
      <c r="E18" s="6"/>
      <c r="F18" s="6"/>
      <c r="G18" s="6"/>
      <c r="H18" s="27"/>
      <c r="I18" s="4" t="s">
        <v>139</v>
      </c>
    </row>
    <row r="19" spans="1:9">
      <c r="A19" s="13" t="s">
        <v>211</v>
      </c>
      <c r="B19" s="4" t="s">
        <v>212</v>
      </c>
      <c r="C19" s="6"/>
      <c r="D19" s="6"/>
      <c r="E19" s="6"/>
      <c r="F19" s="6"/>
      <c r="G19" s="6"/>
      <c r="H19" s="27"/>
      <c r="I19" s="4" t="s">
        <v>139</v>
      </c>
    </row>
    <row r="20" spans="1:9">
      <c r="A20" s="13" t="s">
        <v>213</v>
      </c>
      <c r="B20" s="4" t="s">
        <v>214</v>
      </c>
      <c r="C20" s="6"/>
      <c r="D20" s="6"/>
      <c r="E20" s="6"/>
      <c r="F20" s="6"/>
      <c r="G20" s="6"/>
      <c r="H20" s="27"/>
      <c r="I20" s="4" t="s">
        <v>139</v>
      </c>
    </row>
    <row r="21" spans="1:9">
      <c r="A21" s="13" t="s">
        <v>215</v>
      </c>
      <c r="B21" s="4" t="s">
        <v>216</v>
      </c>
      <c r="C21" s="6"/>
      <c r="D21" s="6"/>
      <c r="E21" s="6"/>
      <c r="F21" s="6"/>
      <c r="G21" s="6"/>
      <c r="H21" s="27"/>
      <c r="I21" s="4" t="s">
        <v>139</v>
      </c>
    </row>
    <row r="22" spans="1:9">
      <c r="A22" s="13" t="s">
        <v>217</v>
      </c>
      <c r="B22" s="4" t="s">
        <v>218</v>
      </c>
      <c r="C22" s="6"/>
      <c r="D22" s="6"/>
      <c r="E22" s="6"/>
      <c r="F22" s="6"/>
      <c r="G22" s="6"/>
      <c r="H22" s="27"/>
      <c r="I22" s="4" t="s">
        <v>139</v>
      </c>
    </row>
    <row r="23" spans="1:9">
      <c r="A23" s="13" t="s">
        <v>219</v>
      </c>
      <c r="B23" s="4" t="s">
        <v>220</v>
      </c>
      <c r="C23" s="6"/>
      <c r="D23" s="6"/>
      <c r="E23" s="6"/>
      <c r="F23" s="6"/>
      <c r="G23" s="6"/>
      <c r="H23" s="27"/>
      <c r="I23" s="4" t="s">
        <v>139</v>
      </c>
    </row>
    <row r="24" spans="1:9">
      <c r="A24" s="13" t="s">
        <v>221</v>
      </c>
      <c r="B24" s="4" t="s">
        <v>222</v>
      </c>
      <c r="C24" s="6"/>
      <c r="D24" s="6"/>
      <c r="E24" s="6"/>
      <c r="F24" s="6"/>
      <c r="G24" s="6"/>
      <c r="H24" s="27"/>
      <c r="I24" s="4" t="s">
        <v>139</v>
      </c>
    </row>
    <row r="25" spans="1:9">
      <c r="A25" s="13" t="s">
        <v>223</v>
      </c>
      <c r="B25" s="4" t="s">
        <v>224</v>
      </c>
      <c r="C25" s="6"/>
      <c r="D25" s="6"/>
      <c r="E25" s="6"/>
      <c r="F25" s="6"/>
      <c r="G25" s="6"/>
      <c r="H25" s="27"/>
      <c r="I25" s="4" t="s">
        <v>139</v>
      </c>
    </row>
    <row r="26" spans="1:9">
      <c r="A26" s="13" t="s">
        <v>225</v>
      </c>
      <c r="B26" s="4" t="s">
        <v>226</v>
      </c>
      <c r="C26" s="6"/>
      <c r="D26" s="6"/>
      <c r="E26" s="6"/>
      <c r="F26" s="6"/>
      <c r="G26" s="6"/>
      <c r="H26" s="27"/>
      <c r="I26" s="4" t="s">
        <v>139</v>
      </c>
    </row>
    <row r="27" spans="1:9">
      <c r="A27" s="4"/>
      <c r="B27" s="4"/>
      <c r="C27" s="6"/>
      <c r="D27" s="6"/>
      <c r="E27" s="6"/>
      <c r="F27" s="6"/>
      <c r="G27" s="6"/>
      <c r="H27" s="27"/>
      <c r="I27" s="4"/>
    </row>
    <row r="28" spans="1:9">
      <c r="A28" s="5" t="s">
        <v>228</v>
      </c>
      <c r="B28" s="4"/>
      <c r="C28" s="6">
        <v>14000</v>
      </c>
      <c r="D28" s="6">
        <v>14000</v>
      </c>
      <c r="E28" s="6">
        <v>14000</v>
      </c>
      <c r="F28" s="6">
        <f>E28*1.1</f>
        <v>15400.000000000002</v>
      </c>
      <c r="G28" s="6">
        <f>F28*1.026</f>
        <v>15800.400000000001</v>
      </c>
      <c r="H28" s="27">
        <f>G28*1.032</f>
        <v>16306.012800000002</v>
      </c>
      <c r="I28" s="4"/>
    </row>
    <row r="29" spans="1:9">
      <c r="A29" s="13" t="s">
        <v>230</v>
      </c>
      <c r="B29" s="4" t="s">
        <v>231</v>
      </c>
      <c r="C29" s="6"/>
      <c r="D29" s="6"/>
      <c r="E29" s="6"/>
      <c r="F29" s="6"/>
      <c r="G29" s="6"/>
      <c r="H29" s="27"/>
      <c r="I29" s="4" t="s">
        <v>139</v>
      </c>
    </row>
    <row r="30" spans="1:9">
      <c r="A30" s="13" t="s">
        <v>232</v>
      </c>
      <c r="B30" s="4" t="s">
        <v>233</v>
      </c>
      <c r="C30" s="6"/>
      <c r="D30" s="6"/>
      <c r="E30" s="6"/>
      <c r="F30" s="6"/>
      <c r="G30" s="6"/>
      <c r="H30" s="27"/>
      <c r="I30" s="4" t="s">
        <v>139</v>
      </c>
    </row>
    <row r="31" spans="1:9">
      <c r="A31" s="13" t="s">
        <v>234</v>
      </c>
      <c r="B31" s="4" t="s">
        <v>233</v>
      </c>
      <c r="C31" s="6"/>
      <c r="D31" s="6"/>
      <c r="E31" s="6"/>
      <c r="F31" s="6"/>
      <c r="G31" s="6"/>
      <c r="H31" s="27"/>
      <c r="I31" s="4" t="s">
        <v>139</v>
      </c>
    </row>
    <row r="32" spans="1:9">
      <c r="A32" s="13" t="s">
        <v>235</v>
      </c>
      <c r="B32" s="4" t="s">
        <v>233</v>
      </c>
      <c r="C32" s="6"/>
      <c r="D32" s="6"/>
      <c r="E32" s="6"/>
      <c r="F32" s="6"/>
      <c r="G32" s="6"/>
      <c r="H32" s="27"/>
      <c r="I32" s="4" t="s">
        <v>139</v>
      </c>
    </row>
    <row r="33" spans="1:9">
      <c r="A33" s="13" t="s">
        <v>236</v>
      </c>
      <c r="B33" s="4" t="s">
        <v>233</v>
      </c>
      <c r="C33" s="6"/>
      <c r="D33" s="6"/>
      <c r="E33" s="6"/>
      <c r="F33" s="6"/>
      <c r="G33" s="6"/>
      <c r="H33" s="27"/>
      <c r="I33" s="4" t="s">
        <v>139</v>
      </c>
    </row>
    <row r="34" spans="1:9">
      <c r="A34" s="13" t="s">
        <v>237</v>
      </c>
      <c r="B34" s="4" t="s">
        <v>238</v>
      </c>
      <c r="C34" s="6"/>
      <c r="D34" s="6"/>
      <c r="E34" s="6"/>
      <c r="F34" s="6"/>
      <c r="G34" s="6"/>
      <c r="H34" s="27"/>
      <c r="I34" s="4" t="s">
        <v>139</v>
      </c>
    </row>
    <row r="35" spans="1:9">
      <c r="A35" s="13" t="s">
        <v>239</v>
      </c>
      <c r="B35" s="4" t="s">
        <v>238</v>
      </c>
      <c r="C35" s="6"/>
      <c r="D35" s="6"/>
      <c r="E35" s="6"/>
      <c r="F35" s="6"/>
      <c r="G35" s="6"/>
      <c r="H35" s="27"/>
      <c r="I35" s="4" t="s">
        <v>139</v>
      </c>
    </row>
    <row r="36" spans="1:9">
      <c r="A36" s="13" t="s">
        <v>240</v>
      </c>
      <c r="B36" s="4" t="s">
        <v>238</v>
      </c>
      <c r="C36" s="6"/>
      <c r="D36" s="6"/>
      <c r="E36" s="6"/>
      <c r="F36" s="6"/>
      <c r="G36" s="6"/>
      <c r="H36" s="27"/>
      <c r="I36" s="4" t="s">
        <v>139</v>
      </c>
    </row>
    <row r="37" spans="1:9">
      <c r="A37" s="13" t="s">
        <v>241</v>
      </c>
      <c r="B37" s="4" t="s">
        <v>238</v>
      </c>
      <c r="C37" s="6"/>
      <c r="D37" s="6"/>
      <c r="E37" s="6"/>
      <c r="F37" s="6"/>
      <c r="G37" s="6"/>
      <c r="H37" s="27"/>
      <c r="I37" s="4" t="s">
        <v>139</v>
      </c>
    </row>
    <row r="38" spans="1:9">
      <c r="A38" s="13" t="s">
        <v>242</v>
      </c>
      <c r="B38" s="4" t="s">
        <v>243</v>
      </c>
      <c r="C38" s="6"/>
      <c r="D38" s="6"/>
      <c r="E38" s="6"/>
      <c r="F38" s="6"/>
      <c r="G38" s="6"/>
      <c r="H38" s="27"/>
      <c r="I38" s="4" t="s">
        <v>139</v>
      </c>
    </row>
    <row r="39" spans="1:9">
      <c r="A39" s="13" t="s">
        <v>244</v>
      </c>
      <c r="B39" s="13" t="s">
        <v>245</v>
      </c>
      <c r="C39" s="23"/>
      <c r="D39" s="23"/>
      <c r="E39" s="23"/>
      <c r="F39" s="23"/>
      <c r="G39" s="23"/>
      <c r="H39" s="27"/>
      <c r="I39" s="4" t="s">
        <v>139</v>
      </c>
    </row>
    <row r="40" spans="1:9">
      <c r="A40" s="13" t="s">
        <v>246</v>
      </c>
      <c r="B40" s="4" t="s">
        <v>247</v>
      </c>
      <c r="C40" s="6"/>
      <c r="D40" s="6"/>
      <c r="E40" s="6"/>
      <c r="F40" s="6"/>
      <c r="G40" s="6"/>
      <c r="H40" s="27"/>
      <c r="I40" s="4" t="s">
        <v>139</v>
      </c>
    </row>
    <row r="41" spans="1:9">
      <c r="A41" s="13" t="s">
        <v>248</v>
      </c>
      <c r="B41" s="4" t="s">
        <v>249</v>
      </c>
      <c r="C41" s="6"/>
      <c r="D41" s="6"/>
      <c r="E41" s="6"/>
      <c r="F41" s="6"/>
      <c r="G41" s="6"/>
      <c r="H41" s="27"/>
      <c r="I41" s="4" t="s">
        <v>139</v>
      </c>
    </row>
    <row r="42" spans="1:9">
      <c r="A42" s="13" t="s">
        <v>250</v>
      </c>
      <c r="B42" s="4" t="s">
        <v>251</v>
      </c>
      <c r="C42" s="6"/>
      <c r="D42" s="6"/>
      <c r="E42" s="6"/>
      <c r="F42" s="6"/>
      <c r="G42" s="6"/>
      <c r="H42" s="27"/>
      <c r="I42" s="4" t="s">
        <v>139</v>
      </c>
    </row>
    <row r="43" spans="1:9">
      <c r="A43" s="13" t="s">
        <v>252</v>
      </c>
      <c r="B43" s="4" t="s">
        <v>253</v>
      </c>
      <c r="C43" s="6"/>
      <c r="D43" s="6"/>
      <c r="E43" s="6"/>
      <c r="F43" s="6"/>
      <c r="G43" s="6"/>
      <c r="H43" s="27"/>
      <c r="I43" s="4" t="s">
        <v>139</v>
      </c>
    </row>
    <row r="44" spans="1:9">
      <c r="A44" s="13" t="s">
        <v>254</v>
      </c>
      <c r="B44" s="4" t="s">
        <v>255</v>
      </c>
      <c r="C44" s="6"/>
      <c r="D44" s="6"/>
      <c r="E44" s="6"/>
      <c r="F44" s="6"/>
      <c r="G44" s="6"/>
      <c r="H44" s="27"/>
      <c r="I44" s="4" t="s">
        <v>139</v>
      </c>
    </row>
    <row r="45" spans="1:9">
      <c r="A45" s="13" t="s">
        <v>256</v>
      </c>
      <c r="B45" s="4" t="s">
        <v>257</v>
      </c>
      <c r="C45" s="6"/>
      <c r="D45" s="6"/>
      <c r="E45" s="6"/>
      <c r="F45" s="6"/>
      <c r="G45" s="6"/>
      <c r="H45" s="27"/>
      <c r="I45" s="4" t="s">
        <v>139</v>
      </c>
    </row>
    <row r="46" spans="1:9">
      <c r="A46" s="13" t="s">
        <v>258</v>
      </c>
      <c r="B46" s="4" t="s">
        <v>257</v>
      </c>
      <c r="C46" s="6"/>
      <c r="D46" s="6"/>
      <c r="E46" s="6"/>
      <c r="F46" s="6"/>
      <c r="G46" s="6"/>
      <c r="H46" s="27"/>
      <c r="I46" s="4" t="s">
        <v>139</v>
      </c>
    </row>
    <row r="47" spans="1:9">
      <c r="A47" s="13" t="s">
        <v>259</v>
      </c>
      <c r="B47" s="4" t="s">
        <v>257</v>
      </c>
      <c r="C47" s="6"/>
      <c r="D47" s="6"/>
      <c r="E47" s="6"/>
      <c r="F47" s="6"/>
      <c r="G47" s="6"/>
      <c r="H47" s="27"/>
      <c r="I47" s="4" t="s">
        <v>139</v>
      </c>
    </row>
    <row r="48" spans="1:9">
      <c r="A48" s="13" t="s">
        <v>260</v>
      </c>
      <c r="B48" s="4" t="s">
        <v>257</v>
      </c>
      <c r="C48" s="6"/>
      <c r="D48" s="6"/>
      <c r="E48" s="6"/>
      <c r="F48" s="6"/>
      <c r="G48" s="6"/>
      <c r="H48" s="27"/>
      <c r="I48" s="4" t="s">
        <v>139</v>
      </c>
    </row>
    <row r="49" spans="1:9">
      <c r="A49" s="13" t="s">
        <v>261</v>
      </c>
      <c r="B49" s="4" t="s">
        <v>257</v>
      </c>
      <c r="C49" s="6"/>
      <c r="D49" s="6"/>
      <c r="E49" s="6"/>
      <c r="F49" s="6"/>
      <c r="G49" s="6"/>
      <c r="H49" s="27"/>
      <c r="I49" s="4" t="s">
        <v>139</v>
      </c>
    </row>
    <row r="50" spans="1:9">
      <c r="A50" s="13" t="s">
        <v>262</v>
      </c>
      <c r="B50" s="4" t="s">
        <v>263</v>
      </c>
      <c r="C50" s="6"/>
      <c r="D50" s="6"/>
      <c r="E50" s="6"/>
      <c r="F50" s="6"/>
      <c r="G50" s="6"/>
      <c r="H50" s="27"/>
      <c r="I50" s="4" t="s">
        <v>139</v>
      </c>
    </row>
    <row r="51" spans="1:9">
      <c r="A51" s="13" t="s">
        <v>262</v>
      </c>
      <c r="B51" s="4" t="s">
        <v>264</v>
      </c>
      <c r="C51" s="6"/>
      <c r="D51" s="6"/>
      <c r="E51" s="6"/>
      <c r="F51" s="6"/>
      <c r="G51" s="6"/>
      <c r="H51" s="27"/>
      <c r="I51" s="4" t="s">
        <v>139</v>
      </c>
    </row>
    <row r="52" spans="1:9">
      <c r="A52" s="13" t="s">
        <v>265</v>
      </c>
      <c r="B52" s="4" t="s">
        <v>266</v>
      </c>
      <c r="C52" s="6"/>
      <c r="D52" s="6"/>
      <c r="E52" s="6"/>
      <c r="F52" s="6"/>
      <c r="G52" s="6"/>
      <c r="H52" s="27"/>
      <c r="I52" s="4" t="s">
        <v>139</v>
      </c>
    </row>
    <row r="53" spans="1:9">
      <c r="A53" s="13" t="s">
        <v>267</v>
      </c>
      <c r="B53" s="4" t="s">
        <v>268</v>
      </c>
      <c r="C53" s="6"/>
      <c r="D53" s="6"/>
      <c r="E53" s="6"/>
      <c r="F53" s="6"/>
      <c r="G53" s="6"/>
      <c r="H53" s="27"/>
      <c r="I53" s="4" t="s">
        <v>139</v>
      </c>
    </row>
    <row r="54" spans="1:9">
      <c r="A54" s="14" t="s">
        <v>269</v>
      </c>
      <c r="B54" s="15" t="s">
        <v>270</v>
      </c>
      <c r="C54" s="32"/>
      <c r="D54" s="32"/>
      <c r="E54" s="32"/>
      <c r="F54" s="32"/>
      <c r="G54" s="32"/>
      <c r="H54" s="27"/>
      <c r="I54" s="4" t="s">
        <v>139</v>
      </c>
    </row>
    <row r="55" spans="1:9">
      <c r="A55" s="14" t="s">
        <v>271</v>
      </c>
      <c r="B55" s="15" t="s">
        <v>272</v>
      </c>
      <c r="C55" s="32"/>
      <c r="D55" s="32"/>
      <c r="E55" s="32"/>
      <c r="F55" s="32"/>
      <c r="G55" s="32"/>
      <c r="H55" s="27"/>
      <c r="I55" s="4" t="s">
        <v>139</v>
      </c>
    </row>
    <row r="56" spans="1:9">
      <c r="A56" s="14" t="s">
        <v>273</v>
      </c>
      <c r="B56" s="15" t="s">
        <v>274</v>
      </c>
      <c r="C56" s="32"/>
      <c r="D56" s="32"/>
      <c r="E56" s="32"/>
      <c r="F56" s="32"/>
      <c r="G56" s="32"/>
      <c r="H56" s="27"/>
      <c r="I56" s="4" t="s">
        <v>139</v>
      </c>
    </row>
    <row r="57" spans="1:9">
      <c r="A57" s="14" t="s">
        <v>275</v>
      </c>
      <c r="B57" s="15" t="s">
        <v>276</v>
      </c>
      <c r="C57" s="32"/>
      <c r="D57" s="32"/>
      <c r="E57" s="32"/>
      <c r="F57" s="32"/>
      <c r="G57" s="32"/>
      <c r="H57" s="27"/>
      <c r="I57" s="4" t="s">
        <v>139</v>
      </c>
    </row>
    <row r="58" spans="1:9">
      <c r="A58" s="14" t="s">
        <v>277</v>
      </c>
      <c r="B58" s="15" t="s">
        <v>278</v>
      </c>
      <c r="C58" s="32"/>
      <c r="D58" s="32"/>
      <c r="E58" s="32"/>
      <c r="F58" s="32"/>
      <c r="G58" s="32"/>
      <c r="H58" s="27"/>
      <c r="I58" s="4" t="s">
        <v>139</v>
      </c>
    </row>
    <row r="59" spans="1:9">
      <c r="A59" s="14" t="s">
        <v>279</v>
      </c>
      <c r="B59" s="15" t="s">
        <v>280</v>
      </c>
      <c r="C59" s="32"/>
      <c r="D59" s="32"/>
      <c r="E59" s="32"/>
      <c r="F59" s="32"/>
      <c r="G59" s="32"/>
      <c r="H59" s="27"/>
      <c r="I59" s="4" t="s">
        <v>139</v>
      </c>
    </row>
    <row r="60" spans="1:9">
      <c r="A60" s="14" t="s">
        <v>281</v>
      </c>
      <c r="B60" s="15" t="s">
        <v>282</v>
      </c>
      <c r="C60" s="32"/>
      <c r="D60" s="32"/>
      <c r="E60" s="32"/>
      <c r="F60" s="32"/>
      <c r="G60" s="32"/>
      <c r="H60" s="27"/>
      <c r="I60" s="4" t="s">
        <v>139</v>
      </c>
    </row>
    <row r="61" spans="1:9">
      <c r="A61" s="14" t="s">
        <v>283</v>
      </c>
      <c r="B61" s="15" t="s">
        <v>243</v>
      </c>
      <c r="C61" s="32"/>
      <c r="D61" s="32"/>
      <c r="E61" s="32"/>
      <c r="F61" s="32"/>
      <c r="G61" s="32"/>
      <c r="H61" s="27"/>
      <c r="I61" s="4" t="s">
        <v>139</v>
      </c>
    </row>
    <row r="62" spans="1:9">
      <c r="A62" s="14" t="s">
        <v>284</v>
      </c>
      <c r="B62" s="15" t="s">
        <v>285</v>
      </c>
      <c r="C62" s="32"/>
      <c r="D62" s="32"/>
      <c r="E62" s="32"/>
      <c r="F62" s="32"/>
      <c r="G62" s="32"/>
      <c r="H62" s="27"/>
      <c r="I62" s="4" t="s">
        <v>139</v>
      </c>
    </row>
    <row r="63" spans="1:9">
      <c r="A63" s="14" t="s">
        <v>286</v>
      </c>
      <c r="B63" s="15" t="s">
        <v>199</v>
      </c>
      <c r="C63" s="32"/>
      <c r="D63" s="32"/>
      <c r="E63" s="32"/>
      <c r="F63" s="32"/>
      <c r="G63" s="32"/>
      <c r="H63" s="27"/>
      <c r="I63" s="4" t="s">
        <v>139</v>
      </c>
    </row>
    <row r="64" spans="1:9">
      <c r="A64" s="14" t="s">
        <v>287</v>
      </c>
      <c r="B64" s="15" t="s">
        <v>288</v>
      </c>
      <c r="C64" s="32"/>
      <c r="D64" s="32"/>
      <c r="E64" s="32"/>
      <c r="F64" s="32"/>
      <c r="G64" s="32"/>
      <c r="H64" s="27"/>
      <c r="I64" s="4" t="s">
        <v>139</v>
      </c>
    </row>
    <row r="65" spans="1:9">
      <c r="A65" s="14" t="s">
        <v>289</v>
      </c>
      <c r="B65" s="14" t="s">
        <v>245</v>
      </c>
      <c r="C65" s="33"/>
      <c r="D65" s="33"/>
      <c r="E65" s="33"/>
      <c r="F65" s="33"/>
      <c r="G65" s="33"/>
      <c r="H65" s="27"/>
      <c r="I65" s="4" t="s">
        <v>139</v>
      </c>
    </row>
    <row r="66" spans="1:9">
      <c r="A66" s="14" t="s">
        <v>290</v>
      </c>
      <c r="B66" s="14" t="s">
        <v>291</v>
      </c>
      <c r="C66" s="33"/>
      <c r="D66" s="33"/>
      <c r="E66" s="33"/>
      <c r="F66" s="33"/>
      <c r="G66" s="33"/>
      <c r="H66" s="27"/>
      <c r="I66" s="4" t="s">
        <v>139</v>
      </c>
    </row>
    <row r="67" spans="1:9">
      <c r="A67" s="14" t="s">
        <v>292</v>
      </c>
      <c r="B67" s="14" t="s">
        <v>293</v>
      </c>
      <c r="C67" s="33"/>
      <c r="D67" s="33"/>
      <c r="E67" s="33"/>
      <c r="F67" s="33"/>
      <c r="G67" s="33"/>
      <c r="H67" s="27"/>
      <c r="I67" s="4" t="s">
        <v>139</v>
      </c>
    </row>
    <row r="68" spans="1:9">
      <c r="A68" s="14" t="s">
        <v>294</v>
      </c>
      <c r="B68" s="14" t="s">
        <v>295</v>
      </c>
      <c r="C68" s="33"/>
      <c r="D68" s="33"/>
      <c r="E68" s="33"/>
      <c r="F68" s="33"/>
      <c r="G68" s="33"/>
      <c r="H68" s="27"/>
      <c r="I68" s="4" t="s">
        <v>139</v>
      </c>
    </row>
    <row r="69" spans="1:9">
      <c r="A69" s="14" t="s">
        <v>296</v>
      </c>
      <c r="B69" s="15" t="s">
        <v>297</v>
      </c>
      <c r="C69" s="32"/>
      <c r="D69" s="32"/>
      <c r="E69" s="32"/>
      <c r="F69" s="32"/>
      <c r="G69" s="32"/>
      <c r="H69" s="27"/>
      <c r="I69" s="4" t="s">
        <v>139</v>
      </c>
    </row>
    <row r="70" spans="1:9">
      <c r="A70" s="14" t="s">
        <v>298</v>
      </c>
      <c r="B70" s="15" t="s">
        <v>299</v>
      </c>
      <c r="C70" s="32"/>
      <c r="D70" s="32"/>
      <c r="E70" s="32"/>
      <c r="F70" s="32"/>
      <c r="G70" s="32"/>
      <c r="H70" s="27"/>
      <c r="I70" s="4" t="s">
        <v>139</v>
      </c>
    </row>
    <row r="71" spans="1:9">
      <c r="A71" s="14" t="s">
        <v>300</v>
      </c>
      <c r="B71" s="15" t="s">
        <v>301</v>
      </c>
      <c r="C71" s="32"/>
      <c r="D71" s="32"/>
      <c r="E71" s="32"/>
      <c r="F71" s="32"/>
      <c r="G71" s="32"/>
      <c r="H71" s="27"/>
      <c r="I71" s="4" t="s">
        <v>139</v>
      </c>
    </row>
    <row r="72" spans="1:9">
      <c r="A72" s="14" t="s">
        <v>296</v>
      </c>
      <c r="B72" s="15" t="s">
        <v>302</v>
      </c>
      <c r="C72" s="32"/>
      <c r="D72" s="32"/>
      <c r="E72" s="32"/>
      <c r="F72" s="32"/>
      <c r="G72" s="32"/>
      <c r="H72" s="27"/>
      <c r="I72" s="4" t="s">
        <v>139</v>
      </c>
    </row>
    <row r="73" spans="1:9">
      <c r="A73" s="14" t="s">
        <v>303</v>
      </c>
      <c r="B73" s="15" t="s">
        <v>304</v>
      </c>
      <c r="C73" s="32"/>
      <c r="D73" s="32"/>
      <c r="E73" s="32"/>
      <c r="F73" s="32"/>
      <c r="G73" s="32"/>
      <c r="H73" s="27"/>
      <c r="I73" s="4" t="s">
        <v>139</v>
      </c>
    </row>
    <row r="74" spans="1:9">
      <c r="A74" s="14" t="s">
        <v>305</v>
      </c>
      <c r="B74" s="15" t="s">
        <v>17</v>
      </c>
      <c r="C74" s="32"/>
      <c r="D74" s="32"/>
      <c r="E74" s="32"/>
      <c r="F74" s="32"/>
      <c r="G74" s="32"/>
      <c r="H74" s="27"/>
      <c r="I74" s="4" t="s">
        <v>139</v>
      </c>
    </row>
    <row r="75" spans="1:9">
      <c r="A75" s="14" t="s">
        <v>16</v>
      </c>
      <c r="B75" s="15" t="s">
        <v>17</v>
      </c>
      <c r="C75" s="32"/>
      <c r="D75" s="32"/>
      <c r="E75" s="32"/>
      <c r="F75" s="32"/>
      <c r="G75" s="32"/>
      <c r="H75" s="27"/>
      <c r="I75" s="4" t="s">
        <v>139</v>
      </c>
    </row>
    <row r="76" spans="1:9">
      <c r="A76" s="13" t="s">
        <v>306</v>
      </c>
      <c r="B76" s="4" t="s">
        <v>307</v>
      </c>
      <c r="C76" s="6"/>
      <c r="D76" s="6"/>
      <c r="E76" s="6"/>
      <c r="F76" s="6"/>
      <c r="G76" s="6"/>
      <c r="H76" s="27"/>
      <c r="I76" s="4" t="s">
        <v>139</v>
      </c>
    </row>
    <row r="77" spans="1:9">
      <c r="A77" s="4"/>
      <c r="B77" s="4"/>
      <c r="C77" s="6"/>
      <c r="D77" s="6"/>
      <c r="E77" s="6"/>
      <c r="F77" s="6"/>
      <c r="G77" s="6"/>
      <c r="H77" s="27"/>
      <c r="I77" s="4" t="s">
        <v>139</v>
      </c>
    </row>
    <row r="78" spans="1:9">
      <c r="A78" s="5" t="s">
        <v>229</v>
      </c>
      <c r="B78" s="5"/>
      <c r="C78" s="27">
        <v>20000</v>
      </c>
      <c r="D78" s="27">
        <v>20000</v>
      </c>
      <c r="E78" s="27">
        <v>20000</v>
      </c>
      <c r="F78" s="27">
        <f>E78*1.1</f>
        <v>22000</v>
      </c>
      <c r="G78" s="27">
        <f>F78*1.026</f>
        <v>22572</v>
      </c>
      <c r="H78" s="27">
        <f>G78*1.032</f>
        <v>23294.304</v>
      </c>
      <c r="I78" s="4" t="s">
        <v>139</v>
      </c>
    </row>
    <row r="79" spans="1:9">
      <c r="A79" s="13" t="s">
        <v>308</v>
      </c>
      <c r="B79" s="4" t="s">
        <v>309</v>
      </c>
      <c r="C79" s="6"/>
      <c r="D79" s="6"/>
      <c r="E79" s="6"/>
      <c r="F79" s="6"/>
      <c r="G79" s="6"/>
      <c r="H79" s="27"/>
      <c r="I79" s="4" t="s">
        <v>139</v>
      </c>
    </row>
    <row r="80" spans="1:9">
      <c r="A80" s="13" t="s">
        <v>310</v>
      </c>
      <c r="B80" s="4" t="s">
        <v>309</v>
      </c>
      <c r="C80" s="6"/>
      <c r="D80" s="6"/>
      <c r="E80" s="6"/>
      <c r="F80" s="6"/>
      <c r="G80" s="6"/>
      <c r="H80" s="27"/>
      <c r="I80" s="4" t="s">
        <v>139</v>
      </c>
    </row>
    <row r="81" spans="1:9">
      <c r="A81" s="13" t="s">
        <v>311</v>
      </c>
      <c r="B81" s="4" t="s">
        <v>309</v>
      </c>
      <c r="C81" s="6"/>
      <c r="D81" s="6"/>
      <c r="E81" s="6"/>
      <c r="F81" s="6"/>
      <c r="G81" s="6"/>
      <c r="H81" s="27"/>
      <c r="I81" s="4" t="s">
        <v>139</v>
      </c>
    </row>
    <row r="82" spans="1:9">
      <c r="A82" s="13" t="s">
        <v>312</v>
      </c>
      <c r="B82" s="4" t="s">
        <v>309</v>
      </c>
      <c r="C82" s="6"/>
      <c r="D82" s="6"/>
      <c r="E82" s="6"/>
      <c r="F82" s="6"/>
      <c r="G82" s="6"/>
      <c r="H82" s="27"/>
      <c r="I82" s="4" t="s">
        <v>139</v>
      </c>
    </row>
    <row r="83" spans="1:9" ht="30">
      <c r="A83" s="13" t="s">
        <v>313</v>
      </c>
      <c r="B83" s="13" t="s">
        <v>314</v>
      </c>
      <c r="C83" s="23"/>
      <c r="D83" s="23"/>
      <c r="E83" s="23"/>
      <c r="F83" s="23"/>
      <c r="G83" s="23"/>
      <c r="H83" s="27"/>
      <c r="I83" s="4" t="s">
        <v>139</v>
      </c>
    </row>
    <row r="84" spans="1:9">
      <c r="A84" s="13" t="s">
        <v>315</v>
      </c>
      <c r="B84" s="13" t="s">
        <v>316</v>
      </c>
      <c r="C84" s="23"/>
      <c r="D84" s="23"/>
      <c r="E84" s="23"/>
      <c r="F84" s="23"/>
      <c r="G84" s="23"/>
      <c r="H84" s="27"/>
      <c r="I84" s="4" t="s">
        <v>139</v>
      </c>
    </row>
    <row r="85" spans="1:9" ht="30">
      <c r="A85" s="13" t="s">
        <v>248</v>
      </c>
      <c r="B85" s="13" t="s">
        <v>317</v>
      </c>
      <c r="C85" s="23"/>
      <c r="D85" s="23"/>
      <c r="E85" s="23"/>
      <c r="F85" s="23"/>
      <c r="G85" s="23"/>
      <c r="H85" s="27"/>
      <c r="I85" s="4" t="s">
        <v>139</v>
      </c>
    </row>
    <row r="86" spans="1:9">
      <c r="A86" s="13" t="s">
        <v>318</v>
      </c>
      <c r="B86" s="4" t="s">
        <v>319</v>
      </c>
      <c r="C86" s="6"/>
      <c r="D86" s="6"/>
      <c r="E86" s="6"/>
      <c r="F86" s="6"/>
      <c r="G86" s="6"/>
      <c r="H86" s="27"/>
      <c r="I86" s="4" t="s">
        <v>139</v>
      </c>
    </row>
    <row r="87" spans="1:9">
      <c r="A87" s="13" t="s">
        <v>320</v>
      </c>
      <c r="B87" s="4" t="s">
        <v>321</v>
      </c>
      <c r="C87" s="6"/>
      <c r="D87" s="6"/>
      <c r="E87" s="6"/>
      <c r="F87" s="6"/>
      <c r="G87" s="6"/>
      <c r="H87" s="27"/>
      <c r="I87" s="4" t="s">
        <v>139</v>
      </c>
    </row>
    <row r="88" spans="1:9" ht="30">
      <c r="A88" s="13" t="s">
        <v>322</v>
      </c>
      <c r="B88" s="13" t="s">
        <v>323</v>
      </c>
      <c r="C88" s="23"/>
      <c r="D88" s="23"/>
      <c r="E88" s="23"/>
      <c r="F88" s="23"/>
      <c r="G88" s="23"/>
      <c r="H88" s="27"/>
      <c r="I88" s="4" t="s">
        <v>139</v>
      </c>
    </row>
    <row r="89" spans="1:9" ht="30">
      <c r="A89" s="13" t="s">
        <v>324</v>
      </c>
      <c r="B89" s="13" t="s">
        <v>323</v>
      </c>
      <c r="C89" s="23"/>
      <c r="D89" s="23"/>
      <c r="E89" s="23"/>
      <c r="F89" s="23"/>
      <c r="G89" s="23"/>
      <c r="H89" s="27"/>
      <c r="I89" s="4" t="s">
        <v>139</v>
      </c>
    </row>
    <row r="90" spans="1:9" ht="30">
      <c r="A90" s="13" t="s">
        <v>325</v>
      </c>
      <c r="B90" s="13" t="s">
        <v>323</v>
      </c>
      <c r="C90" s="23"/>
      <c r="D90" s="23"/>
      <c r="E90" s="23"/>
      <c r="F90" s="23"/>
      <c r="G90" s="23"/>
      <c r="H90" s="27"/>
      <c r="I90" s="4" t="s">
        <v>139</v>
      </c>
    </row>
    <row r="91" spans="1:9" ht="30">
      <c r="A91" s="13" t="s">
        <v>326</v>
      </c>
      <c r="B91" s="13" t="s">
        <v>323</v>
      </c>
      <c r="C91" s="23"/>
      <c r="D91" s="23"/>
      <c r="E91" s="23"/>
      <c r="F91" s="23"/>
      <c r="G91" s="23"/>
      <c r="H91" s="27"/>
      <c r="I91" s="4" t="s">
        <v>139</v>
      </c>
    </row>
    <row r="92" spans="1:9" ht="30">
      <c r="A92" s="14" t="s">
        <v>327</v>
      </c>
      <c r="B92" s="14" t="s">
        <v>323</v>
      </c>
      <c r="C92" s="33"/>
      <c r="D92" s="33"/>
      <c r="E92" s="33"/>
      <c r="F92" s="33"/>
      <c r="G92" s="33"/>
      <c r="H92" s="27"/>
      <c r="I92" s="4" t="s">
        <v>139</v>
      </c>
    </row>
    <row r="93" spans="1:9" ht="30">
      <c r="A93" s="14" t="s">
        <v>328</v>
      </c>
      <c r="B93" s="14" t="s">
        <v>323</v>
      </c>
      <c r="C93" s="33"/>
      <c r="D93" s="33"/>
      <c r="E93" s="33"/>
      <c r="F93" s="33"/>
      <c r="G93" s="33"/>
      <c r="H93" s="27"/>
      <c r="I93" s="4" t="s">
        <v>139</v>
      </c>
    </row>
    <row r="94" spans="1:9" ht="30">
      <c r="A94" s="14" t="s">
        <v>329</v>
      </c>
      <c r="B94" s="14" t="s">
        <v>323</v>
      </c>
      <c r="C94" s="33"/>
      <c r="D94" s="33"/>
      <c r="E94" s="33"/>
      <c r="F94" s="33"/>
      <c r="G94" s="33"/>
      <c r="H94" s="27"/>
      <c r="I94" s="4" t="s">
        <v>139</v>
      </c>
    </row>
    <row r="95" spans="1:9">
      <c r="A95" s="14" t="s">
        <v>330</v>
      </c>
      <c r="B95" s="15" t="s">
        <v>331</v>
      </c>
      <c r="C95" s="32"/>
      <c r="D95" s="32"/>
      <c r="E95" s="32"/>
      <c r="F95" s="32"/>
      <c r="G95" s="32"/>
      <c r="H95" s="27"/>
      <c r="I95" s="4" t="s">
        <v>139</v>
      </c>
    </row>
    <row r="96" spans="1:9">
      <c r="A96" s="14" t="s">
        <v>332</v>
      </c>
      <c r="B96" s="15" t="s">
        <v>333</v>
      </c>
      <c r="C96" s="32"/>
      <c r="D96" s="32"/>
      <c r="E96" s="32"/>
      <c r="F96" s="32"/>
      <c r="G96" s="32"/>
      <c r="H96" s="27"/>
      <c r="I96" s="4" t="s">
        <v>139</v>
      </c>
    </row>
    <row r="97" spans="1:9">
      <c r="A97" s="14" t="s">
        <v>334</v>
      </c>
      <c r="B97" s="15" t="s">
        <v>335</v>
      </c>
      <c r="C97" s="32"/>
      <c r="D97" s="32"/>
      <c r="E97" s="32"/>
      <c r="F97" s="32"/>
      <c r="G97" s="32"/>
      <c r="H97" s="27"/>
      <c r="I97" s="4" t="s">
        <v>139</v>
      </c>
    </row>
    <row r="98" spans="1:9">
      <c r="A98" s="14" t="s">
        <v>336</v>
      </c>
      <c r="B98" s="15" t="s">
        <v>337</v>
      </c>
      <c r="C98" s="32"/>
      <c r="D98" s="32"/>
      <c r="E98" s="32"/>
      <c r="F98" s="32"/>
      <c r="G98" s="32"/>
      <c r="H98" s="27"/>
      <c r="I98" s="4" t="s">
        <v>139</v>
      </c>
    </row>
    <row r="99" spans="1:9">
      <c r="A99" s="14" t="s">
        <v>338</v>
      </c>
      <c r="B99" s="15" t="s">
        <v>339</v>
      </c>
      <c r="C99" s="32"/>
      <c r="D99" s="32"/>
      <c r="E99" s="32"/>
      <c r="F99" s="32"/>
      <c r="G99" s="32"/>
      <c r="H99" s="27"/>
      <c r="I99" s="4" t="s">
        <v>139</v>
      </c>
    </row>
    <row r="100" spans="1:9">
      <c r="A100" s="14" t="s">
        <v>340</v>
      </c>
      <c r="B100" s="15" t="s">
        <v>341</v>
      </c>
      <c r="C100" s="32"/>
      <c r="D100" s="32"/>
      <c r="E100" s="32"/>
      <c r="F100" s="32"/>
      <c r="G100" s="32"/>
      <c r="H100" s="27"/>
      <c r="I100" s="4" t="s">
        <v>139</v>
      </c>
    </row>
    <row r="101" spans="1:9">
      <c r="A101" s="14" t="s">
        <v>342</v>
      </c>
      <c r="B101" s="15" t="s">
        <v>343</v>
      </c>
      <c r="C101" s="32"/>
      <c r="D101" s="32"/>
      <c r="E101" s="32"/>
      <c r="F101" s="32"/>
      <c r="G101" s="32"/>
      <c r="H101" s="27"/>
      <c r="I101" s="4" t="s">
        <v>139</v>
      </c>
    </row>
    <row r="102" spans="1:9">
      <c r="A102" s="14" t="s">
        <v>344</v>
      </c>
      <c r="B102" s="14" t="s">
        <v>345</v>
      </c>
      <c r="C102" s="33"/>
      <c r="D102" s="33"/>
      <c r="E102" s="33"/>
      <c r="F102" s="33"/>
      <c r="G102" s="33"/>
      <c r="H102" s="27"/>
      <c r="I102" s="4" t="s">
        <v>139</v>
      </c>
    </row>
    <row r="103" spans="1:9">
      <c r="A103" s="4"/>
      <c r="B103" s="4"/>
      <c r="C103" s="6"/>
      <c r="D103" s="6"/>
      <c r="E103" s="6"/>
      <c r="F103" s="6"/>
      <c r="G103" s="6"/>
      <c r="H103" s="27"/>
      <c r="I103" s="4"/>
    </row>
    <row r="104" spans="1:9">
      <c r="A104" s="5" t="s">
        <v>346</v>
      </c>
      <c r="B104" s="5"/>
      <c r="C104" s="27">
        <v>40000</v>
      </c>
      <c r="D104" s="27">
        <v>40000</v>
      </c>
      <c r="E104" s="27">
        <v>40000</v>
      </c>
      <c r="F104" s="27">
        <f>E104*1.1</f>
        <v>44000</v>
      </c>
      <c r="G104" s="27">
        <f>F104*1.026</f>
        <v>45144</v>
      </c>
      <c r="H104" s="27">
        <f>G104*1.032</f>
        <v>46588.608</v>
      </c>
      <c r="I104" s="5"/>
    </row>
    <row r="105" spans="1:9">
      <c r="A105" s="14" t="s">
        <v>347</v>
      </c>
      <c r="B105" s="15" t="s">
        <v>348</v>
      </c>
      <c r="C105" s="32"/>
      <c r="D105" s="32"/>
      <c r="E105" s="32"/>
      <c r="F105" s="32"/>
      <c r="G105" s="32"/>
      <c r="H105" s="27"/>
      <c r="I105" s="4" t="s">
        <v>140</v>
      </c>
    </row>
    <row r="106" spans="1:9">
      <c r="A106" s="14" t="s">
        <v>349</v>
      </c>
      <c r="B106" s="15" t="s">
        <v>348</v>
      </c>
      <c r="C106" s="32"/>
      <c r="D106" s="32"/>
      <c r="E106" s="32"/>
      <c r="F106" s="32"/>
      <c r="G106" s="32"/>
      <c r="H106" s="27"/>
      <c r="I106" s="4" t="s">
        <v>140</v>
      </c>
    </row>
    <row r="107" spans="1:9">
      <c r="A107" s="14" t="s">
        <v>248</v>
      </c>
      <c r="B107" s="15" t="s">
        <v>350</v>
      </c>
      <c r="C107" s="32"/>
      <c r="D107" s="32"/>
      <c r="E107" s="32"/>
      <c r="F107" s="32"/>
      <c r="G107" s="32"/>
      <c r="H107" s="27"/>
      <c r="I107" s="4" t="s">
        <v>140</v>
      </c>
    </row>
    <row r="108" spans="1:9">
      <c r="A108" s="14" t="s">
        <v>351</v>
      </c>
      <c r="B108" s="14" t="s">
        <v>352</v>
      </c>
      <c r="C108" s="33"/>
      <c r="D108" s="33"/>
      <c r="E108" s="33"/>
      <c r="F108" s="33"/>
      <c r="G108" s="33"/>
      <c r="H108" s="27"/>
      <c r="I108" s="4" t="s">
        <v>140</v>
      </c>
    </row>
    <row r="109" spans="1:9">
      <c r="A109" s="14" t="s">
        <v>330</v>
      </c>
      <c r="B109" s="14" t="s">
        <v>353</v>
      </c>
      <c r="C109" s="33"/>
      <c r="D109" s="33"/>
      <c r="E109" s="33"/>
      <c r="F109" s="33"/>
      <c r="G109" s="33"/>
      <c r="H109" s="27"/>
      <c r="I109" s="4" t="s">
        <v>140</v>
      </c>
    </row>
    <row r="110" spans="1:9">
      <c r="A110" s="14" t="s">
        <v>354</v>
      </c>
      <c r="B110" s="15" t="s">
        <v>355</v>
      </c>
      <c r="C110" s="32"/>
      <c r="D110" s="32"/>
      <c r="E110" s="32"/>
      <c r="F110" s="32"/>
      <c r="G110" s="32"/>
      <c r="H110" s="27"/>
      <c r="I110" s="4" t="s">
        <v>140</v>
      </c>
    </row>
    <row r="111" spans="1:9">
      <c r="A111" s="14" t="s">
        <v>356</v>
      </c>
      <c r="B111" s="15" t="s">
        <v>357</v>
      </c>
      <c r="C111" s="32"/>
      <c r="D111" s="32"/>
      <c r="E111" s="32"/>
      <c r="F111" s="32"/>
      <c r="G111" s="32"/>
      <c r="H111" s="27"/>
      <c r="I111" s="4" t="s">
        <v>140</v>
      </c>
    </row>
    <row r="112" spans="1:9">
      <c r="A112" s="14" t="s">
        <v>358</v>
      </c>
      <c r="B112" s="15" t="s">
        <v>359</v>
      </c>
      <c r="C112" s="32"/>
      <c r="D112" s="32"/>
      <c r="E112" s="32"/>
      <c r="F112" s="32"/>
      <c r="G112" s="32"/>
      <c r="H112" s="27"/>
      <c r="I112" s="4" t="s">
        <v>140</v>
      </c>
    </row>
    <row r="113" spans="1:9">
      <c r="A113" s="4"/>
      <c r="B113" s="4"/>
      <c r="C113" s="6"/>
      <c r="D113" s="6"/>
      <c r="E113" s="6"/>
      <c r="F113" s="6"/>
      <c r="G113" s="6"/>
      <c r="H113" s="27"/>
      <c r="I113" s="4"/>
    </row>
    <row r="114" spans="1:9">
      <c r="A114" s="16" t="s">
        <v>360</v>
      </c>
      <c r="B114" s="5"/>
      <c r="C114" s="27">
        <v>100000</v>
      </c>
      <c r="D114" s="27">
        <v>65000</v>
      </c>
      <c r="E114" s="27">
        <v>65000</v>
      </c>
      <c r="F114" s="27">
        <f>E114*1.1</f>
        <v>71500</v>
      </c>
      <c r="G114" s="27">
        <f>F114*1.026</f>
        <v>73359</v>
      </c>
      <c r="H114" s="27">
        <f>G114*1.032</f>
        <v>75706.487999999998</v>
      </c>
      <c r="I114" s="5"/>
    </row>
    <row r="115" spans="1:9">
      <c r="A115" s="14" t="s">
        <v>361</v>
      </c>
      <c r="B115" s="15" t="s">
        <v>362</v>
      </c>
      <c r="C115" s="32"/>
      <c r="D115" s="32"/>
      <c r="E115" s="32"/>
      <c r="F115" s="32"/>
      <c r="G115" s="32"/>
      <c r="H115" s="27"/>
      <c r="I115" s="4" t="s">
        <v>140</v>
      </c>
    </row>
    <row r="116" spans="1:9">
      <c r="A116" s="14" t="s">
        <v>363</v>
      </c>
      <c r="B116" s="15" t="s">
        <v>364</v>
      </c>
      <c r="C116" s="32"/>
      <c r="D116" s="32"/>
      <c r="E116" s="32"/>
      <c r="F116" s="32"/>
      <c r="G116" s="32"/>
      <c r="H116" s="27"/>
      <c r="I116" s="4" t="s">
        <v>140</v>
      </c>
    </row>
    <row r="117" spans="1:9">
      <c r="A117" s="4"/>
      <c r="B117" s="4"/>
      <c r="C117" s="4"/>
      <c r="D117" s="4"/>
      <c r="E117" s="4"/>
      <c r="F117" s="4"/>
      <c r="G117" s="4"/>
      <c r="H117" s="4"/>
      <c r="I117" s="4"/>
    </row>
    <row r="118" spans="1:9">
      <c r="A118" s="5" t="s">
        <v>423</v>
      </c>
      <c r="B118" s="4"/>
      <c r="C118" s="6"/>
      <c r="D118" s="6"/>
      <c r="E118" s="6"/>
      <c r="F118" s="6"/>
      <c r="G118" s="6">
        <v>90288</v>
      </c>
      <c r="H118" s="6">
        <v>93177</v>
      </c>
      <c r="I118" s="4"/>
    </row>
    <row r="119" spans="1:9">
      <c r="A119" s="4" t="s">
        <v>347</v>
      </c>
      <c r="B119" s="4" t="s">
        <v>438</v>
      </c>
      <c r="C119" s="4"/>
      <c r="D119" s="4"/>
      <c r="E119" s="4"/>
      <c r="F119" s="4"/>
      <c r="G119" s="4"/>
      <c r="H119" s="4"/>
      <c r="I119" s="4" t="s">
        <v>140</v>
      </c>
    </row>
    <row r="120" spans="1:9">
      <c r="A120" s="4" t="s">
        <v>349</v>
      </c>
      <c r="B120" s="4" t="s">
        <v>439</v>
      </c>
      <c r="C120" s="4"/>
      <c r="D120" s="4"/>
      <c r="E120" s="4"/>
      <c r="F120" s="4"/>
      <c r="G120" s="4"/>
      <c r="H120" s="4"/>
      <c r="I120" s="4" t="s">
        <v>140</v>
      </c>
    </row>
    <row r="121" spans="1:9">
      <c r="A121" s="5" t="s">
        <v>444</v>
      </c>
      <c r="B121" s="5"/>
      <c r="C121" s="27"/>
      <c r="D121" s="27"/>
      <c r="E121" s="27"/>
      <c r="F121" s="27"/>
      <c r="G121" s="27"/>
      <c r="H121" s="27">
        <f>H104-7000</f>
        <v>39588.608</v>
      </c>
      <c r="I121" s="5"/>
    </row>
    <row r="122" spans="1:9">
      <c r="A122" s="14" t="s">
        <v>349</v>
      </c>
      <c r="B122" s="15" t="s">
        <v>445</v>
      </c>
      <c r="C122" s="32"/>
      <c r="D122" s="32"/>
      <c r="E122" s="32"/>
      <c r="F122" s="32"/>
      <c r="G122" s="32"/>
      <c r="H122" s="27"/>
      <c r="I122" s="4" t="s">
        <v>139</v>
      </c>
    </row>
  </sheetData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B3E381-907A-4E40-8FF7-05FB1ED088C5}">
  <dimension ref="A1:J67"/>
  <sheetViews>
    <sheetView topLeftCell="A46" workbookViewId="0">
      <selection activeCell="J67" sqref="J67"/>
    </sheetView>
  </sheetViews>
  <sheetFormatPr defaultRowHeight="15"/>
  <cols>
    <col min="1" max="1" width="19.5703125" bestFit="1" customWidth="1"/>
    <col min="2" max="2" width="60.42578125" bestFit="1" customWidth="1"/>
    <col min="3" max="3" width="15.7109375" bestFit="1" customWidth="1"/>
    <col min="4" max="4" width="12.140625" bestFit="1" customWidth="1"/>
    <col min="5" max="5" width="12" bestFit="1" customWidth="1"/>
    <col min="6" max="6" width="11.140625" bestFit="1" customWidth="1"/>
    <col min="7" max="7" width="16" bestFit="1" customWidth="1"/>
    <col min="8" max="9" width="15.28515625" bestFit="1" customWidth="1"/>
    <col min="10" max="10" width="21.5703125" bestFit="1" customWidth="1"/>
  </cols>
  <sheetData>
    <row r="1" spans="1:10">
      <c r="A1" s="1" t="s">
        <v>200</v>
      </c>
    </row>
    <row r="2" spans="1:10">
      <c r="A2" s="2" t="s">
        <v>201</v>
      </c>
      <c r="B2" s="12">
        <v>44768</v>
      </c>
      <c r="C2" s="12"/>
      <c r="D2" s="12"/>
      <c r="E2" s="12"/>
      <c r="F2" s="12"/>
      <c r="G2" s="12"/>
      <c r="H2" s="12"/>
      <c r="I2" s="12"/>
    </row>
    <row r="4" spans="1:10" ht="45">
      <c r="A4" s="3" t="s">
        <v>415</v>
      </c>
      <c r="B4" s="4"/>
      <c r="C4" s="4"/>
      <c r="D4" s="4"/>
      <c r="E4" s="4"/>
      <c r="F4" s="4"/>
      <c r="G4" s="4"/>
      <c r="H4" s="4"/>
      <c r="I4" s="4"/>
      <c r="J4" s="4"/>
    </row>
    <row r="5" spans="1:10" ht="45">
      <c r="A5" s="4"/>
      <c r="B5" s="5" t="s">
        <v>14</v>
      </c>
      <c r="C5" s="5" t="s">
        <v>366</v>
      </c>
      <c r="D5" s="3" t="s">
        <v>417</v>
      </c>
      <c r="E5" s="3" t="s">
        <v>437</v>
      </c>
      <c r="F5" s="3" t="s">
        <v>436</v>
      </c>
      <c r="G5" s="3" t="s">
        <v>418</v>
      </c>
      <c r="H5" s="3" t="s">
        <v>419</v>
      </c>
      <c r="I5" s="3" t="s">
        <v>420</v>
      </c>
      <c r="J5" s="5" t="s">
        <v>138</v>
      </c>
    </row>
    <row r="6" spans="1:10">
      <c r="A6" s="5" t="s">
        <v>0</v>
      </c>
      <c r="B6" s="5"/>
      <c r="C6" s="5"/>
      <c r="D6" s="27">
        <v>1500</v>
      </c>
      <c r="E6" s="27">
        <v>1500</v>
      </c>
      <c r="F6" s="27">
        <v>1500</v>
      </c>
      <c r="G6" s="27">
        <v>0</v>
      </c>
      <c r="H6" s="27">
        <f>F6*1.026</f>
        <v>1539</v>
      </c>
      <c r="I6" s="27">
        <f>H6*1.032</f>
        <v>1588.248</v>
      </c>
      <c r="J6" s="4"/>
    </row>
    <row r="7" spans="1:10">
      <c r="A7" s="4" t="s">
        <v>13</v>
      </c>
      <c r="B7" s="4" t="s">
        <v>15</v>
      </c>
      <c r="C7" s="4"/>
      <c r="D7" s="6"/>
      <c r="E7" s="6"/>
      <c r="F7" s="6"/>
      <c r="G7" s="6"/>
      <c r="H7" s="6"/>
      <c r="I7" s="6"/>
      <c r="J7" s="4" t="s">
        <v>139</v>
      </c>
    </row>
    <row r="8" spans="1:10">
      <c r="A8" s="4"/>
      <c r="B8" s="4"/>
      <c r="C8" s="4"/>
      <c r="D8" s="6"/>
      <c r="E8" s="6"/>
      <c r="F8" s="6"/>
      <c r="G8" s="6"/>
      <c r="H8" s="6"/>
      <c r="I8" s="6"/>
      <c r="J8" s="4"/>
    </row>
    <row r="9" spans="1:10">
      <c r="A9" s="5" t="s">
        <v>365</v>
      </c>
      <c r="B9" s="4"/>
      <c r="C9" s="4"/>
      <c r="D9" s="6">
        <v>29000</v>
      </c>
      <c r="E9" s="6">
        <v>29000</v>
      </c>
      <c r="F9" s="6">
        <v>29000</v>
      </c>
      <c r="G9" s="6">
        <f>F9*1.1</f>
        <v>31900.000000000004</v>
      </c>
      <c r="H9" s="6">
        <f>G9*1.026</f>
        <v>32729.400000000005</v>
      </c>
      <c r="I9" s="6">
        <f>H9*1.032</f>
        <v>33776.740800000007</v>
      </c>
      <c r="J9" s="4"/>
    </row>
    <row r="10" spans="1:10">
      <c r="A10" s="17" t="s">
        <v>367</v>
      </c>
      <c r="B10" s="17" t="s">
        <v>368</v>
      </c>
      <c r="C10" s="18" t="s">
        <v>369</v>
      </c>
      <c r="D10" s="34"/>
      <c r="E10" s="34"/>
      <c r="F10" s="34"/>
      <c r="G10" s="34"/>
      <c r="H10" s="34"/>
      <c r="I10" s="34"/>
      <c r="J10" s="4" t="s">
        <v>139</v>
      </c>
    </row>
    <row r="11" spans="1:10">
      <c r="A11" s="5"/>
      <c r="B11" s="4"/>
      <c r="C11" s="4"/>
      <c r="D11" s="6"/>
      <c r="E11" s="6"/>
      <c r="F11" s="6"/>
      <c r="G11" s="6"/>
      <c r="H11" s="6"/>
      <c r="I11" s="6"/>
      <c r="J11" s="4"/>
    </row>
    <row r="12" spans="1:10">
      <c r="A12" s="5" t="s">
        <v>370</v>
      </c>
      <c r="B12" s="4"/>
      <c r="C12" s="4"/>
      <c r="D12" s="6">
        <v>39000</v>
      </c>
      <c r="E12" s="6">
        <v>39000</v>
      </c>
      <c r="F12" s="6">
        <v>39000</v>
      </c>
      <c r="G12" s="6">
        <f>F12*1.1</f>
        <v>42900</v>
      </c>
      <c r="H12" s="6">
        <f>G12*1.026</f>
        <v>44015.4</v>
      </c>
      <c r="I12" s="6">
        <f>H12*1.032</f>
        <v>45423.892800000001</v>
      </c>
      <c r="J12" s="4"/>
    </row>
    <row r="13" spans="1:10">
      <c r="A13" s="17" t="s">
        <v>367</v>
      </c>
      <c r="B13" s="17" t="s">
        <v>384</v>
      </c>
      <c r="C13" s="18" t="s">
        <v>369</v>
      </c>
      <c r="D13" s="34"/>
      <c r="E13" s="34"/>
      <c r="F13" s="34"/>
      <c r="G13" s="34"/>
      <c r="H13" s="34"/>
      <c r="I13" s="34"/>
      <c r="J13" s="4" t="s">
        <v>140</v>
      </c>
    </row>
    <row r="14" spans="1:10">
      <c r="A14" s="4"/>
      <c r="B14" s="4"/>
      <c r="C14" s="4"/>
      <c r="D14" s="6"/>
      <c r="E14" s="6"/>
      <c r="F14" s="6"/>
      <c r="G14" s="6"/>
      <c r="H14" s="6"/>
      <c r="I14" s="6"/>
      <c r="J14" s="4"/>
    </row>
    <row r="15" spans="1:10">
      <c r="A15" s="5" t="s">
        <v>371</v>
      </c>
      <c r="B15" s="4"/>
      <c r="C15" s="4"/>
      <c r="D15" s="6">
        <v>49000</v>
      </c>
      <c r="E15" s="6">
        <v>49000</v>
      </c>
      <c r="F15" s="6">
        <v>49000</v>
      </c>
      <c r="G15" s="6">
        <f>F15*1.1</f>
        <v>53900.000000000007</v>
      </c>
      <c r="H15" s="6">
        <f>G15*1.026</f>
        <v>55301.400000000009</v>
      </c>
      <c r="I15" s="6">
        <f>H15*1.032</f>
        <v>57071.044800000011</v>
      </c>
      <c r="J15" s="4"/>
    </row>
    <row r="16" spans="1:10">
      <c r="A16" s="17" t="s">
        <v>385</v>
      </c>
      <c r="B16" s="17" t="s">
        <v>386</v>
      </c>
      <c r="C16" s="18" t="s">
        <v>369</v>
      </c>
      <c r="D16" s="34"/>
      <c r="E16" s="34"/>
      <c r="F16" s="34"/>
      <c r="G16" s="34"/>
      <c r="H16" s="34"/>
      <c r="I16" s="34"/>
      <c r="J16" s="4" t="s">
        <v>140</v>
      </c>
    </row>
    <row r="17" spans="1:10">
      <c r="A17" s="4"/>
      <c r="B17" s="4"/>
      <c r="C17" s="4"/>
      <c r="D17" s="6"/>
      <c r="E17" s="6"/>
      <c r="F17" s="6"/>
      <c r="G17" s="6"/>
      <c r="H17" s="6"/>
      <c r="I17" s="6"/>
      <c r="J17" s="4"/>
    </row>
    <row r="18" spans="1:10">
      <c r="A18" s="5" t="s">
        <v>372</v>
      </c>
      <c r="B18" s="4"/>
      <c r="C18" s="4"/>
      <c r="D18" s="6">
        <v>59000</v>
      </c>
      <c r="E18" s="6">
        <v>51000</v>
      </c>
      <c r="F18" s="6">
        <v>51000</v>
      </c>
      <c r="G18" s="6">
        <f>F18*1.1</f>
        <v>56100.000000000007</v>
      </c>
      <c r="H18" s="6">
        <f>G18*1.026</f>
        <v>57558.600000000006</v>
      </c>
      <c r="I18" s="6">
        <f>H18*1.032</f>
        <v>59400.475200000008</v>
      </c>
      <c r="J18" s="4"/>
    </row>
    <row r="19" spans="1:10">
      <c r="A19" s="17" t="s">
        <v>385</v>
      </c>
      <c r="B19" s="17" t="s">
        <v>386</v>
      </c>
      <c r="C19" s="18" t="s">
        <v>387</v>
      </c>
      <c r="D19" s="34"/>
      <c r="E19" s="34"/>
      <c r="F19" s="34"/>
      <c r="G19" s="34"/>
      <c r="H19" s="34"/>
      <c r="I19" s="34"/>
      <c r="J19" s="4" t="s">
        <v>140</v>
      </c>
    </row>
    <row r="20" spans="1:10">
      <c r="A20" s="4"/>
      <c r="B20" s="4"/>
      <c r="C20" s="4"/>
      <c r="D20" s="6"/>
      <c r="E20" s="6"/>
      <c r="F20" s="6"/>
      <c r="G20" s="6"/>
      <c r="H20" s="6"/>
      <c r="I20" s="6"/>
      <c r="J20" s="4"/>
    </row>
    <row r="21" spans="1:10">
      <c r="A21" s="5" t="s">
        <v>373</v>
      </c>
      <c r="B21" s="4"/>
      <c r="C21" s="4"/>
      <c r="D21" s="6">
        <v>95000</v>
      </c>
      <c r="E21" s="6">
        <v>93000</v>
      </c>
      <c r="F21" s="6">
        <v>93000</v>
      </c>
      <c r="G21" s="6">
        <f>F21*1.1</f>
        <v>102300.00000000001</v>
      </c>
      <c r="H21" s="6">
        <f>G21*1.026</f>
        <v>104959.80000000002</v>
      </c>
      <c r="I21" s="6">
        <f>H21*1.032</f>
        <v>108318.51360000002</v>
      </c>
      <c r="J21" s="4"/>
    </row>
    <row r="22" spans="1:10">
      <c r="A22" s="17" t="s">
        <v>388</v>
      </c>
      <c r="B22" s="17" t="s">
        <v>389</v>
      </c>
      <c r="C22" s="19">
        <v>1</v>
      </c>
      <c r="D22" s="34"/>
      <c r="E22" s="34"/>
      <c r="F22" s="34"/>
      <c r="G22" s="34"/>
      <c r="H22" s="34"/>
      <c r="I22" s="34"/>
      <c r="J22" s="4" t="s">
        <v>140</v>
      </c>
    </row>
    <row r="23" spans="1:10">
      <c r="A23" s="4"/>
      <c r="B23" s="4"/>
      <c r="C23" s="4"/>
      <c r="D23" s="6"/>
      <c r="E23" s="6"/>
      <c r="F23" s="6"/>
      <c r="G23" s="6"/>
      <c r="H23" s="6"/>
      <c r="I23" s="6"/>
      <c r="J23" s="4"/>
    </row>
    <row r="24" spans="1:10">
      <c r="A24" s="5" t="s">
        <v>374</v>
      </c>
      <c r="B24" s="4"/>
      <c r="C24" s="4"/>
      <c r="D24" s="6">
        <v>102000</v>
      </c>
      <c r="E24" s="6">
        <v>98000</v>
      </c>
      <c r="F24" s="6">
        <v>98000</v>
      </c>
      <c r="G24" s="6">
        <f>F24*1.1</f>
        <v>107800.00000000001</v>
      </c>
      <c r="H24" s="6">
        <f>G24*1.026</f>
        <v>110602.80000000002</v>
      </c>
      <c r="I24" s="6">
        <f>H24*1.032</f>
        <v>114142.08960000002</v>
      </c>
      <c r="J24" s="4"/>
    </row>
    <row r="25" spans="1:10">
      <c r="A25" s="17" t="s">
        <v>388</v>
      </c>
      <c r="B25" s="17" t="s">
        <v>389</v>
      </c>
      <c r="C25" s="19">
        <v>2</v>
      </c>
      <c r="D25" s="34"/>
      <c r="E25" s="34"/>
      <c r="F25" s="34"/>
      <c r="G25" s="34"/>
      <c r="H25" s="34"/>
      <c r="I25" s="34"/>
      <c r="J25" s="4" t="s">
        <v>140</v>
      </c>
    </row>
    <row r="26" spans="1:10">
      <c r="A26" s="4"/>
      <c r="B26" s="4"/>
      <c r="C26" s="4"/>
      <c r="D26" s="6"/>
      <c r="E26" s="6"/>
      <c r="F26" s="6"/>
      <c r="G26" s="6"/>
      <c r="H26" s="6"/>
      <c r="I26" s="6"/>
      <c r="J26" s="4"/>
    </row>
    <row r="27" spans="1:10">
      <c r="A27" s="5" t="s">
        <v>375</v>
      </c>
      <c r="B27" s="4"/>
      <c r="C27" s="4"/>
      <c r="D27" s="6">
        <v>59000</v>
      </c>
      <c r="E27" s="6">
        <v>55000</v>
      </c>
      <c r="F27" s="6">
        <v>55000</v>
      </c>
      <c r="G27" s="6">
        <f>F27*1.1</f>
        <v>60500.000000000007</v>
      </c>
      <c r="H27" s="6">
        <f>G27*1.026</f>
        <v>62073.000000000007</v>
      </c>
      <c r="I27" s="6">
        <f>H27*1.032</f>
        <v>64059.33600000001</v>
      </c>
      <c r="J27" s="4"/>
    </row>
    <row r="28" spans="1:10">
      <c r="A28" s="17" t="s">
        <v>390</v>
      </c>
      <c r="B28" s="17" t="s">
        <v>391</v>
      </c>
      <c r="C28" s="18" t="s">
        <v>392</v>
      </c>
      <c r="D28" s="34"/>
      <c r="E28" s="34"/>
      <c r="F28" s="34"/>
      <c r="G28" s="34"/>
      <c r="H28" s="34"/>
      <c r="I28" s="34"/>
      <c r="J28" s="4" t="s">
        <v>140</v>
      </c>
    </row>
    <row r="29" spans="1:10">
      <c r="A29" s="4"/>
      <c r="B29" s="4"/>
      <c r="C29" s="4"/>
      <c r="D29" s="6"/>
      <c r="E29" s="6"/>
      <c r="F29" s="6"/>
      <c r="G29" s="6"/>
      <c r="H29" s="6"/>
      <c r="I29" s="6"/>
      <c r="J29" s="4"/>
    </row>
    <row r="30" spans="1:10">
      <c r="A30" s="5" t="s">
        <v>376</v>
      </c>
      <c r="B30" s="4"/>
      <c r="C30" s="4"/>
      <c r="D30" s="6">
        <v>88000</v>
      </c>
      <c r="E30" s="6">
        <v>82000</v>
      </c>
      <c r="F30" s="6">
        <v>82000</v>
      </c>
      <c r="G30" s="6">
        <f>F30*1.1</f>
        <v>90200.000000000015</v>
      </c>
      <c r="H30" s="6">
        <f>G30*1.026</f>
        <v>92545.200000000012</v>
      </c>
      <c r="I30" s="6">
        <f>H30*1.032</f>
        <v>95506.646400000012</v>
      </c>
      <c r="J30" s="4"/>
    </row>
    <row r="31" spans="1:10">
      <c r="A31" s="17" t="s">
        <v>393</v>
      </c>
      <c r="B31" s="17" t="s">
        <v>394</v>
      </c>
      <c r="C31" s="18" t="s">
        <v>369</v>
      </c>
      <c r="D31" s="34"/>
      <c r="E31" s="34"/>
      <c r="F31" s="34"/>
      <c r="G31" s="34"/>
      <c r="H31" s="34"/>
      <c r="I31" s="34"/>
      <c r="J31" s="4" t="s">
        <v>140</v>
      </c>
    </row>
    <row r="32" spans="1:10">
      <c r="A32" s="17"/>
      <c r="B32" s="17"/>
      <c r="C32" s="18"/>
      <c r="D32" s="34"/>
      <c r="E32" s="34"/>
      <c r="F32" s="34"/>
      <c r="G32" s="34"/>
      <c r="H32" s="34"/>
      <c r="I32" s="34"/>
      <c r="J32" s="4"/>
    </row>
    <row r="33" spans="1:10">
      <c r="A33" s="5" t="s">
        <v>377</v>
      </c>
      <c r="B33" s="4"/>
      <c r="C33" s="4"/>
      <c r="D33" s="6">
        <v>95000</v>
      </c>
      <c r="E33" s="6">
        <v>89000</v>
      </c>
      <c r="F33" s="6">
        <v>89000</v>
      </c>
      <c r="G33" s="6">
        <f>F33*1.1</f>
        <v>97900.000000000015</v>
      </c>
      <c r="H33" s="6">
        <f>G33*1.026</f>
        <v>100445.40000000002</v>
      </c>
      <c r="I33" s="6">
        <f>H33*1.032</f>
        <v>103659.65280000003</v>
      </c>
      <c r="J33" s="4"/>
    </row>
    <row r="34" spans="1:10">
      <c r="A34" s="17" t="s">
        <v>393</v>
      </c>
      <c r="B34" s="17" t="s">
        <v>394</v>
      </c>
      <c r="C34" s="20">
        <v>3</v>
      </c>
      <c r="D34" s="34"/>
      <c r="E34" s="34"/>
      <c r="F34" s="34"/>
      <c r="G34" s="34"/>
      <c r="H34" s="34"/>
      <c r="I34" s="34"/>
      <c r="J34" s="4" t="s">
        <v>140</v>
      </c>
    </row>
    <row r="35" spans="1:10">
      <c r="A35" s="4"/>
      <c r="B35" s="4"/>
      <c r="C35" s="4"/>
      <c r="D35" s="6"/>
      <c r="E35" s="6"/>
      <c r="F35" s="6"/>
      <c r="G35" s="6"/>
      <c r="H35" s="6"/>
      <c r="I35" s="6"/>
      <c r="J35" s="4"/>
    </row>
    <row r="36" spans="1:10">
      <c r="A36" s="5" t="s">
        <v>378</v>
      </c>
      <c r="B36" s="4"/>
      <c r="C36" s="4"/>
      <c r="D36" s="6">
        <v>79000</v>
      </c>
      <c r="E36" s="6">
        <v>78000</v>
      </c>
      <c r="F36" s="6">
        <v>78000</v>
      </c>
      <c r="G36" s="6">
        <f>F36*1.1</f>
        <v>85800</v>
      </c>
      <c r="H36" s="6">
        <f>G36*1.026</f>
        <v>88030.8</v>
      </c>
      <c r="I36" s="6">
        <f>H36*1.032</f>
        <v>90847.785600000003</v>
      </c>
      <c r="J36" s="4"/>
    </row>
    <row r="37" spans="1:10">
      <c r="A37" s="17" t="s">
        <v>395</v>
      </c>
      <c r="B37" s="17" t="s">
        <v>396</v>
      </c>
      <c r="C37" s="20">
        <v>1</v>
      </c>
      <c r="D37" s="35"/>
      <c r="E37" s="35"/>
      <c r="F37" s="35"/>
      <c r="G37" s="35"/>
      <c r="H37" s="35"/>
      <c r="I37" s="35"/>
      <c r="J37" s="4" t="s">
        <v>140</v>
      </c>
    </row>
    <row r="38" spans="1:10">
      <c r="A38" s="4"/>
      <c r="B38" s="4"/>
      <c r="C38" s="4"/>
      <c r="D38" s="6"/>
      <c r="E38" s="6"/>
      <c r="F38" s="6"/>
      <c r="G38" s="6"/>
      <c r="H38" s="6"/>
      <c r="I38" s="6"/>
      <c r="J38" s="4"/>
    </row>
    <row r="39" spans="1:10">
      <c r="A39" s="5" t="s">
        <v>379</v>
      </c>
      <c r="B39" s="4"/>
      <c r="C39" s="4"/>
      <c r="D39" s="6">
        <v>86000</v>
      </c>
      <c r="E39" s="6">
        <v>81000</v>
      </c>
      <c r="F39" s="6">
        <v>81000</v>
      </c>
      <c r="G39" s="6">
        <f>F39*1.1</f>
        <v>89100</v>
      </c>
      <c r="H39" s="6">
        <f>G39*1.026</f>
        <v>91416.6</v>
      </c>
      <c r="I39" s="6">
        <f>H39*1.032</f>
        <v>94341.931200000006</v>
      </c>
      <c r="J39" s="4"/>
    </row>
    <row r="40" spans="1:10">
      <c r="A40" s="17" t="s">
        <v>395</v>
      </c>
      <c r="B40" s="17" t="s">
        <v>396</v>
      </c>
      <c r="C40" s="21">
        <v>2</v>
      </c>
      <c r="D40" s="34"/>
      <c r="E40" s="34"/>
      <c r="F40" s="34"/>
      <c r="G40" s="34"/>
      <c r="H40" s="34"/>
      <c r="I40" s="34"/>
      <c r="J40" s="4" t="s">
        <v>140</v>
      </c>
    </row>
    <row r="41" spans="1:10">
      <c r="A41" s="4"/>
      <c r="B41" s="4"/>
      <c r="C41" s="4"/>
      <c r="D41" s="6"/>
      <c r="E41" s="6"/>
      <c r="F41" s="6"/>
      <c r="G41" s="6"/>
      <c r="H41" s="6"/>
      <c r="I41" s="6"/>
      <c r="J41" s="4"/>
    </row>
    <row r="42" spans="1:10">
      <c r="A42" s="5" t="s">
        <v>380</v>
      </c>
      <c r="B42" s="5" t="s">
        <v>407</v>
      </c>
      <c r="C42" s="4"/>
      <c r="D42" s="6">
        <v>29000</v>
      </c>
      <c r="E42" s="6">
        <v>24000</v>
      </c>
      <c r="F42" s="6">
        <v>24000</v>
      </c>
      <c r="G42" s="6">
        <f>F42*1.1</f>
        <v>26400.000000000004</v>
      </c>
      <c r="H42" s="6">
        <f>G42*1.026</f>
        <v>27086.400000000005</v>
      </c>
      <c r="I42" s="6">
        <f>H42*1.032</f>
        <v>27953.164800000006</v>
      </c>
      <c r="J42" s="4"/>
    </row>
    <row r="43" spans="1:10">
      <c r="A43" s="22" t="s">
        <v>397</v>
      </c>
      <c r="B43" s="22" t="s">
        <v>398</v>
      </c>
      <c r="C43" s="4"/>
      <c r="D43" s="6"/>
      <c r="E43" s="6"/>
      <c r="F43" s="6"/>
      <c r="G43" s="6"/>
      <c r="H43" s="6"/>
      <c r="I43" s="6"/>
      <c r="J43" s="4" t="s">
        <v>139</v>
      </c>
    </row>
    <row r="44" spans="1:10">
      <c r="A44" s="22" t="s">
        <v>399</v>
      </c>
      <c r="B44" s="22" t="s">
        <v>400</v>
      </c>
      <c r="C44" s="4"/>
      <c r="D44" s="6"/>
      <c r="E44" s="6"/>
      <c r="F44" s="6"/>
      <c r="G44" s="6"/>
      <c r="H44" s="6"/>
      <c r="I44" s="6"/>
      <c r="J44" s="4" t="s">
        <v>139</v>
      </c>
    </row>
    <row r="45" spans="1:10" ht="30">
      <c r="A45" s="22" t="s">
        <v>401</v>
      </c>
      <c r="B45" s="22" t="s">
        <v>402</v>
      </c>
      <c r="C45" s="4"/>
      <c r="D45" s="6"/>
      <c r="E45" s="6"/>
      <c r="F45" s="6"/>
      <c r="G45" s="6"/>
      <c r="H45" s="6"/>
      <c r="I45" s="6"/>
      <c r="J45" s="4" t="s">
        <v>139</v>
      </c>
    </row>
    <row r="46" spans="1:10">
      <c r="A46" s="4"/>
      <c r="B46" s="4"/>
      <c r="C46" s="4"/>
      <c r="D46" s="6"/>
      <c r="E46" s="6"/>
      <c r="F46" s="6"/>
      <c r="G46" s="6"/>
      <c r="H46" s="6"/>
      <c r="I46" s="6"/>
      <c r="J46" s="4"/>
    </row>
    <row r="47" spans="1:10">
      <c r="A47" s="5" t="s">
        <v>381</v>
      </c>
      <c r="B47" s="5" t="s">
        <v>408</v>
      </c>
      <c r="C47" s="4"/>
      <c r="D47" s="6">
        <v>49000</v>
      </c>
      <c r="E47" s="6">
        <v>30000</v>
      </c>
      <c r="F47" s="6">
        <v>30000</v>
      </c>
      <c r="G47" s="6">
        <f>F47*1.1</f>
        <v>33000</v>
      </c>
      <c r="H47" s="6">
        <f>G47*1.026</f>
        <v>33858</v>
      </c>
      <c r="I47" s="6">
        <f>H47*1.032</f>
        <v>34941.455999999998</v>
      </c>
      <c r="J47" s="4"/>
    </row>
    <row r="48" spans="1:10">
      <c r="A48" s="22" t="s">
        <v>397</v>
      </c>
      <c r="B48" s="22" t="s">
        <v>398</v>
      </c>
      <c r="C48" s="19"/>
      <c r="D48" s="34"/>
      <c r="E48" s="34"/>
      <c r="F48" s="34"/>
      <c r="G48" s="34"/>
      <c r="H48" s="34"/>
      <c r="I48" s="34"/>
      <c r="J48" s="4" t="s">
        <v>140</v>
      </c>
    </row>
    <row r="49" spans="1:10">
      <c r="A49" s="22" t="s">
        <v>399</v>
      </c>
      <c r="B49" s="22" t="s">
        <v>400</v>
      </c>
      <c r="C49" s="19"/>
      <c r="D49" s="34"/>
      <c r="E49" s="34"/>
      <c r="F49" s="34"/>
      <c r="G49" s="34"/>
      <c r="H49" s="34"/>
      <c r="I49" s="34"/>
      <c r="J49" s="4" t="s">
        <v>140</v>
      </c>
    </row>
    <row r="50" spans="1:10" ht="30">
      <c r="A50" s="22" t="s">
        <v>401</v>
      </c>
      <c r="B50" s="22" t="s">
        <v>402</v>
      </c>
      <c r="C50" s="19"/>
      <c r="D50" s="34"/>
      <c r="E50" s="34"/>
      <c r="F50" s="34"/>
      <c r="G50" s="34"/>
      <c r="H50" s="34"/>
      <c r="I50" s="34"/>
      <c r="J50" s="4" t="s">
        <v>140</v>
      </c>
    </row>
    <row r="51" spans="1:10">
      <c r="A51" s="4"/>
      <c r="B51" s="4"/>
      <c r="C51" s="4"/>
      <c r="D51" s="6"/>
      <c r="E51" s="6"/>
      <c r="F51" s="6"/>
      <c r="G51" s="6"/>
      <c r="H51" s="6"/>
      <c r="I51" s="6"/>
      <c r="J51" s="4"/>
    </row>
    <row r="52" spans="1:10">
      <c r="A52" s="5" t="s">
        <v>382</v>
      </c>
      <c r="B52" s="4"/>
      <c r="C52" s="4"/>
      <c r="D52" s="6">
        <v>10000</v>
      </c>
      <c r="E52" s="6">
        <v>5000</v>
      </c>
      <c r="F52" s="6">
        <v>5000</v>
      </c>
      <c r="G52" s="6">
        <f>F52*1.1</f>
        <v>5500</v>
      </c>
      <c r="H52" s="6">
        <f>G52*1.026</f>
        <v>5643</v>
      </c>
      <c r="I52" s="6">
        <f>H52*1.032</f>
        <v>5823.576</v>
      </c>
      <c r="J52" s="4"/>
    </row>
    <row r="53" spans="1:10" ht="30">
      <c r="A53" s="22" t="s">
        <v>409</v>
      </c>
      <c r="B53" s="4"/>
      <c r="C53" s="18"/>
      <c r="D53" s="34"/>
      <c r="E53" s="34"/>
      <c r="F53" s="34"/>
      <c r="G53" s="34"/>
      <c r="H53" s="34"/>
      <c r="I53" s="34"/>
      <c r="J53" s="4" t="s">
        <v>140</v>
      </c>
    </row>
    <row r="54" spans="1:10">
      <c r="A54" s="4"/>
      <c r="B54" s="4"/>
      <c r="C54" s="4"/>
      <c r="D54" s="6"/>
      <c r="E54" s="6"/>
      <c r="F54" s="6"/>
      <c r="G54" s="6"/>
      <c r="H54" s="6"/>
      <c r="I54" s="6"/>
      <c r="J54" s="4"/>
    </row>
    <row r="55" spans="1:10">
      <c r="A55" s="5" t="s">
        <v>383</v>
      </c>
      <c r="B55" s="4"/>
      <c r="C55" s="4"/>
      <c r="D55" s="6">
        <v>16000</v>
      </c>
      <c r="E55" s="6">
        <v>10000</v>
      </c>
      <c r="F55" s="6">
        <v>10000</v>
      </c>
      <c r="G55" s="6">
        <f>F55*1.1</f>
        <v>11000</v>
      </c>
      <c r="H55" s="6">
        <f>G55*1.026</f>
        <v>11286</v>
      </c>
      <c r="I55" s="6">
        <f>H55*1.032</f>
        <v>11647.152</v>
      </c>
      <c r="J55" s="4"/>
    </row>
    <row r="56" spans="1:10" ht="45">
      <c r="A56" s="22" t="s">
        <v>410</v>
      </c>
      <c r="B56" s="4"/>
      <c r="C56" s="4"/>
      <c r="D56" s="6"/>
      <c r="E56" s="6"/>
      <c r="F56" s="6"/>
      <c r="G56" s="6"/>
      <c r="H56" s="6"/>
      <c r="I56" s="6"/>
      <c r="J56" s="4" t="s">
        <v>140</v>
      </c>
    </row>
    <row r="57" spans="1:10">
      <c r="A57" s="4"/>
      <c r="B57" s="4"/>
      <c r="C57" s="4"/>
      <c r="D57" s="6"/>
      <c r="E57" s="6"/>
      <c r="F57" s="6"/>
      <c r="G57" s="6"/>
      <c r="H57" s="6"/>
      <c r="I57" s="6"/>
      <c r="J57" s="4"/>
    </row>
    <row r="58" spans="1:10">
      <c r="A58" s="5" t="s">
        <v>411</v>
      </c>
      <c r="B58" s="5" t="s">
        <v>413</v>
      </c>
      <c r="C58" s="4"/>
      <c r="D58" s="6"/>
      <c r="E58" s="6"/>
      <c r="F58" s="6"/>
      <c r="G58" s="6"/>
      <c r="H58" s="6">
        <v>41000</v>
      </c>
      <c r="I58" s="6">
        <f>H58*1.032</f>
        <v>42312</v>
      </c>
      <c r="J58" s="4"/>
    </row>
    <row r="59" spans="1:10">
      <c r="A59" s="4" t="s">
        <v>403</v>
      </c>
      <c r="B59" s="4" t="s">
        <v>404</v>
      </c>
      <c r="C59" s="18" t="s">
        <v>369</v>
      </c>
      <c r="D59" s="34"/>
      <c r="E59" s="34"/>
      <c r="F59" s="34"/>
      <c r="G59" s="34"/>
      <c r="H59" s="34"/>
      <c r="I59" s="34"/>
      <c r="J59" s="4" t="s">
        <v>139</v>
      </c>
    </row>
    <row r="60" spans="1:10">
      <c r="A60" s="4" t="s">
        <v>405</v>
      </c>
      <c r="B60" s="4" t="s">
        <v>406</v>
      </c>
      <c r="C60" s="18" t="s">
        <v>369</v>
      </c>
      <c r="D60" s="34"/>
      <c r="E60" s="34"/>
      <c r="F60" s="34"/>
      <c r="G60" s="34"/>
      <c r="H60" s="34"/>
      <c r="I60" s="34"/>
      <c r="J60" s="4" t="s">
        <v>139</v>
      </c>
    </row>
    <row r="61" spans="1:10">
      <c r="A61" s="4"/>
      <c r="B61" s="4"/>
      <c r="C61" s="4"/>
      <c r="D61" s="6"/>
      <c r="E61" s="6"/>
      <c r="F61" s="6"/>
      <c r="G61" s="6"/>
      <c r="H61" s="6"/>
      <c r="I61" s="6"/>
      <c r="J61" s="4"/>
    </row>
    <row r="62" spans="1:10">
      <c r="A62" s="5" t="s">
        <v>412</v>
      </c>
      <c r="B62" s="5" t="s">
        <v>414</v>
      </c>
      <c r="C62" s="4"/>
      <c r="D62" s="6"/>
      <c r="E62" s="6"/>
      <c r="F62" s="6"/>
      <c r="G62" s="6"/>
      <c r="H62" s="6">
        <v>51000</v>
      </c>
      <c r="I62" s="6">
        <f>H62*1.032</f>
        <v>52632</v>
      </c>
      <c r="J62" s="4"/>
    </row>
    <row r="63" spans="1:10">
      <c r="A63" s="4" t="s">
        <v>403</v>
      </c>
      <c r="B63" s="4" t="s">
        <v>404</v>
      </c>
      <c r="C63" s="18" t="s">
        <v>369</v>
      </c>
      <c r="D63" s="34"/>
      <c r="E63" s="34"/>
      <c r="F63" s="34"/>
      <c r="G63" s="34"/>
      <c r="H63" s="34"/>
      <c r="I63" s="34"/>
      <c r="J63" s="4" t="s">
        <v>140</v>
      </c>
    </row>
    <row r="64" spans="1:10">
      <c r="A64" s="4" t="s">
        <v>405</v>
      </c>
      <c r="B64" s="4" t="s">
        <v>406</v>
      </c>
      <c r="C64" s="18" t="s">
        <v>369</v>
      </c>
      <c r="D64" s="34"/>
      <c r="E64" s="34"/>
      <c r="F64" s="34"/>
      <c r="G64" s="34"/>
      <c r="H64" s="34"/>
      <c r="I64" s="34"/>
      <c r="J64" s="4" t="s">
        <v>140</v>
      </c>
    </row>
    <row r="65" spans="1:10">
      <c r="A65" s="4"/>
      <c r="B65" s="4"/>
      <c r="C65" s="4"/>
      <c r="D65" s="4"/>
      <c r="E65" s="4"/>
      <c r="F65" s="4"/>
      <c r="G65" s="4"/>
      <c r="H65" s="4"/>
      <c r="I65" s="4"/>
      <c r="J65" s="4"/>
    </row>
    <row r="66" spans="1:10">
      <c r="A66" s="5" t="s">
        <v>442</v>
      </c>
      <c r="B66" s="4"/>
      <c r="C66" s="4"/>
      <c r="D66" s="6"/>
      <c r="E66" s="6"/>
      <c r="F66" s="6"/>
      <c r="G66" s="6"/>
      <c r="H66" s="6"/>
      <c r="I66" s="6">
        <f>I15-7000</f>
        <v>50071.044800000011</v>
      </c>
      <c r="J66" s="4"/>
    </row>
    <row r="67" spans="1:10">
      <c r="A67" s="17" t="s">
        <v>385</v>
      </c>
      <c r="B67" s="17" t="s">
        <v>443</v>
      </c>
      <c r="C67" s="18" t="s">
        <v>369</v>
      </c>
      <c r="D67" s="34"/>
      <c r="E67" s="34"/>
      <c r="F67" s="34"/>
      <c r="G67" s="34"/>
      <c r="H67" s="34"/>
      <c r="I67" s="34"/>
      <c r="J67" s="4" t="s">
        <v>139</v>
      </c>
    </row>
  </sheetData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C19AD95DF91664A894E45832B55E36C" ma:contentTypeVersion="17" ma:contentTypeDescription="Skapa ett nytt dokument." ma:contentTypeScope="" ma:versionID="c6d42227388ab91b94335801929f3a64">
  <xsd:schema xmlns:xsd="http://www.w3.org/2001/XMLSchema" xmlns:xs="http://www.w3.org/2001/XMLSchema" xmlns:p="http://schemas.microsoft.com/office/2006/metadata/properties" xmlns:ns2="3f6ef286-c681-45cd-bb6d-e36bcaef416a" xmlns:ns3="8b18921c-bce4-4852-8166-bc24da986b8b" xmlns:ns4="28c0f289-e8e7-494a-b19b-89669d2ae230" targetNamespace="http://schemas.microsoft.com/office/2006/metadata/properties" ma:root="true" ma:fieldsID="1758b1047524f87906ea65d0742d3417" ns2:_="" ns3:_="" ns4:_="">
    <xsd:import namespace="3f6ef286-c681-45cd-bb6d-e36bcaef416a"/>
    <xsd:import namespace="8b18921c-bce4-4852-8166-bc24da986b8b"/>
    <xsd:import namespace="28c0f289-e8e7-494a-b19b-89669d2ae23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Komplettering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4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f6ef286-c681-45cd-bb6d-e36bcaef416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Komplettering" ma:index="12" nillable="true" ma:displayName="Komplettering" ma:description="Komplettering inkom 28/2-2019" ma:format="Dropdown" ma:internalName="Komplettering">
      <xsd:simpleType>
        <xsd:restriction base="dms:Note">
          <xsd:maxLength value="255"/>
        </xsd:restriction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Bildmarkeringar" ma:readOnly="false" ma:fieldId="{5cf76f15-5ced-4ddc-b409-7134ff3c332f}" ma:taxonomyMulti="true" ma:sspId="dc5775e4-b345-4190-a263-decfa033c0e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18921c-bce4-4852-8166-bc24da986b8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Dela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lat med information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8c0f289-e8e7-494a-b19b-89669d2ae230" elementFormDefault="qualified">
    <xsd:import namespace="http://schemas.microsoft.com/office/2006/documentManagement/types"/>
    <xsd:import namespace="http://schemas.microsoft.com/office/infopath/2007/PartnerControls"/>
    <xsd:element name="TaxCatchAll" ma:index="24" nillable="true" ma:displayName="Taxonomy Catch All Column" ma:hidden="true" ma:list="{12b9f19c-b034-4bf6-b1e6-c4578be3972d}" ma:internalName="TaxCatchAll" ma:showField="CatchAllData" ma:web="8b18921c-bce4-4852-8166-bc24da986b8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omplettering xmlns="3f6ef286-c681-45cd-bb6d-e36bcaef416a" xsi:nil="true"/>
    <lcf76f155ced4ddcb4097134ff3c332f xmlns="3f6ef286-c681-45cd-bb6d-e36bcaef416a">
      <Terms xmlns="http://schemas.microsoft.com/office/infopath/2007/PartnerControls"/>
    </lcf76f155ced4ddcb4097134ff3c332f>
    <TaxCatchAll xmlns="28c0f289-e8e7-494a-b19b-89669d2ae230" xsi:nil="true"/>
  </documentManagement>
</p:properties>
</file>

<file path=customXml/itemProps1.xml><?xml version="1.0" encoding="utf-8"?>
<ds:datastoreItem xmlns:ds="http://schemas.openxmlformats.org/officeDocument/2006/customXml" ds:itemID="{55B6D52F-9B65-496D-9C17-C97FDFE9BBF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f6ef286-c681-45cd-bb6d-e36bcaef416a"/>
    <ds:schemaRef ds:uri="8b18921c-bce4-4852-8166-bc24da986b8b"/>
    <ds:schemaRef ds:uri="28c0f289-e8e7-494a-b19b-89669d2ae23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7864882-FB06-4D5E-9847-890F572C057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16B9CD7-DA9D-42B7-BE99-EB0DF264A02D}">
  <ds:schemaRefs>
    <ds:schemaRef ds:uri="http://schemas.openxmlformats.org/package/2006/metadata/core-properties"/>
    <ds:schemaRef ds:uri="http://purl.org/dc/elements/1.1/"/>
    <ds:schemaRef ds:uri="28c0f289-e8e7-494a-b19b-89669d2ae230"/>
    <ds:schemaRef ds:uri="3f6ef286-c681-45cd-bb6d-e36bcaef416a"/>
    <ds:schemaRef ds:uri="http://purl.org/dc/terms/"/>
    <ds:schemaRef ds:uri="8b18921c-bce4-4852-8166-bc24da986b8b"/>
    <ds:schemaRef ds:uri="http://schemas.microsoft.com/office/2006/documentManagement/types"/>
    <ds:schemaRef ds:uri="http://schemas.microsoft.com/office/infopath/2007/PartnerControls"/>
    <ds:schemaRef ds:uri="http://schemas.microsoft.com/office/2006/metadata/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5</vt:i4>
      </vt:variant>
    </vt:vector>
  </HeadingPairs>
  <TitlesOfParts>
    <vt:vector size="5" baseType="lpstr">
      <vt:lpstr>Översikt</vt:lpstr>
      <vt:lpstr>Axelkirurgi</vt:lpstr>
      <vt:lpstr>Knäkirurgi</vt:lpstr>
      <vt:lpstr>Handkirurgi</vt:lpstr>
      <vt:lpstr>Ryggkirurgi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Staffan Thore</cp:lastModifiedBy>
  <cp:revision/>
  <dcterms:created xsi:type="dcterms:W3CDTF">2022-03-15T07:43:00Z</dcterms:created>
  <dcterms:modified xsi:type="dcterms:W3CDTF">2023-03-16T12:13:41Z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0x0101007C19AD95DF91664A894E45832B55E36C</vt:lpwstr>
  </property>
  <property fmtid="{D5CDD505-2E9C-101B-9397-08002B2CF9AE}" pid="3" name="MediaServiceImageTags">
    <vt:lpwstr/>
  </property>
</Properties>
</file>